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.81.17\市町村課nas\04　税制\21 概要資料集（市町村税編）\R06概要資料集（R07発行）\01市町村概要\03行政担当報告\格納用（完成版）\01_第１編\"/>
    </mc:Choice>
  </mc:AlternateContent>
  <xr:revisionPtr revIDLastSave="0" documentId="13_ncr:1_{AF0733F2-8238-47C1-9B5A-799D0FD146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13・14表" sheetId="1" r:id="rId1"/>
    <sheet name="第15･16表" sheetId="2" r:id="rId2"/>
    <sheet name="第17表" sheetId="3" r:id="rId3"/>
    <sheet name="第18・19表" sheetId="4" r:id="rId4"/>
    <sheet name="第20表" sheetId="5" r:id="rId5"/>
    <sheet name="第21・22表" sheetId="6" r:id="rId6"/>
    <sheet name="第23・24表" sheetId="7" r:id="rId7"/>
  </sheets>
  <definedNames>
    <definedName name="_xlnm.Print_Area" localSheetId="0">第13・14表!$A$1:$L$24</definedName>
    <definedName name="_xlnm.Print_Area" localSheetId="1">第15･16表!$A$1:$I$25</definedName>
    <definedName name="_xlnm.Print_Area" localSheetId="2">第17表!$A$1:$J$46</definedName>
    <definedName name="_xlnm.Print_Area" localSheetId="3">第18・19表!$A$1:$AW$25</definedName>
    <definedName name="_xlnm.Print_Area" localSheetId="4">第20表!$A$1:$Q$21</definedName>
    <definedName name="_xlnm.Print_Area" localSheetId="5">第21・22表!$A$1:$L$30</definedName>
    <definedName name="_xlnm.Print_Area" localSheetId="6">第23・24表!$A$1:$L$26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7" l="1"/>
  <c r="M17" i="5" l="1"/>
  <c r="L17" i="5"/>
  <c r="J17" i="5"/>
  <c r="G20" i="1" l="1"/>
  <c r="L22" i="4" l="1"/>
  <c r="AN24" i="4"/>
  <c r="L23" i="4"/>
  <c r="L24" i="4"/>
  <c r="G25" i="4"/>
  <c r="AV22" i="4"/>
  <c r="AP24" i="4"/>
  <c r="AV24" i="4"/>
  <c r="AP23" i="4"/>
  <c r="AR23" i="4"/>
  <c r="AT23" i="4"/>
  <c r="AV23" i="4"/>
  <c r="AR24" i="4"/>
  <c r="AT24" i="4"/>
  <c r="AT22" i="4"/>
  <c r="AR22" i="4"/>
  <c r="AP22" i="4"/>
  <c r="AO8" i="4" l="1"/>
  <c r="E40" i="3" l="1"/>
  <c r="E42" i="3"/>
  <c r="D9" i="2" l="1"/>
  <c r="Q15" i="4" l="1"/>
  <c r="K15" i="4"/>
  <c r="E15" i="4"/>
  <c r="Q12" i="4"/>
  <c r="K12" i="4"/>
  <c r="E12" i="4"/>
  <c r="Q9" i="4"/>
  <c r="K9" i="4"/>
  <c r="E9" i="4"/>
  <c r="H32" i="3" l="1"/>
  <c r="H30" i="3"/>
  <c r="H28" i="3"/>
  <c r="H26" i="3"/>
  <c r="C32" i="3"/>
  <c r="C30" i="3"/>
  <c r="C28" i="3"/>
  <c r="C26" i="3"/>
  <c r="D16" i="3" l="1"/>
  <c r="H9" i="6" l="1"/>
  <c r="W9" i="5" l="1"/>
  <c r="V9" i="5"/>
  <c r="W10" i="5"/>
  <c r="W11" i="5"/>
  <c r="W12" i="5"/>
  <c r="W13" i="5"/>
  <c r="W14" i="5"/>
  <c r="W15" i="5"/>
  <c r="W16" i="5"/>
  <c r="W17" i="5"/>
  <c r="W18" i="5"/>
  <c r="V10" i="5"/>
  <c r="V11" i="5"/>
  <c r="V12" i="5"/>
  <c r="V13" i="5"/>
  <c r="V14" i="5"/>
  <c r="V15" i="5"/>
  <c r="V16" i="5"/>
  <c r="V17" i="5"/>
  <c r="V18" i="5"/>
  <c r="K9" i="5" l="1"/>
  <c r="I34" i="3" l="1"/>
  <c r="D26" i="3"/>
  <c r="F34" i="3"/>
  <c r="B22" i="3"/>
  <c r="B32" i="3" s="1"/>
  <c r="B42" i="3" s="1"/>
  <c r="B20" i="3"/>
  <c r="B30" i="3" s="1"/>
  <c r="B40" i="3" s="1"/>
  <c r="B18" i="3"/>
  <c r="B28" i="3" s="1"/>
  <c r="B38" i="3" s="1"/>
  <c r="B16" i="3"/>
  <c r="B26" i="3" s="1"/>
  <c r="B36" i="3" s="1"/>
  <c r="B14" i="3"/>
  <c r="B24" i="3" s="1"/>
  <c r="B34" i="3" s="1"/>
  <c r="C22" i="2"/>
  <c r="H12" i="1"/>
  <c r="C16" i="3"/>
  <c r="I5" i="2" l="1"/>
  <c r="I6" i="2"/>
  <c r="I9" i="2" l="1"/>
  <c r="K16" i="5"/>
  <c r="F24" i="2" l="1"/>
  <c r="I6" i="6" l="1"/>
  <c r="N25" i="4"/>
  <c r="S22" i="4" s="1"/>
  <c r="AB25" i="4"/>
  <c r="AG22" i="4" s="1"/>
  <c r="E34" i="3"/>
  <c r="C24" i="2"/>
  <c r="C23" i="2"/>
  <c r="C21" i="2"/>
  <c r="C20" i="2"/>
  <c r="C19" i="2"/>
  <c r="C18" i="2"/>
  <c r="C17" i="2"/>
  <c r="C16" i="2"/>
  <c r="C10" i="2"/>
  <c r="C9" i="2"/>
  <c r="C8" i="2"/>
  <c r="K23" i="1"/>
  <c r="J22" i="3"/>
  <c r="K15" i="5"/>
  <c r="O15" i="5" s="1"/>
  <c r="L9" i="6"/>
  <c r="K10" i="5"/>
  <c r="O10" i="5" s="1"/>
  <c r="K11" i="5"/>
  <c r="K17" i="5" s="1"/>
  <c r="K12" i="5"/>
  <c r="O12" i="5" s="1"/>
  <c r="K13" i="5"/>
  <c r="O13" i="5" s="1"/>
  <c r="K14" i="5"/>
  <c r="O14" i="5" s="1"/>
  <c r="K18" i="5"/>
  <c r="O18" i="5" s="1"/>
  <c r="O9" i="5"/>
  <c r="AU14" i="4"/>
  <c r="AU13" i="4"/>
  <c r="AU11" i="4"/>
  <c r="AU10" i="4"/>
  <c r="AU8" i="4"/>
  <c r="AU7" i="4"/>
  <c r="AR14" i="4"/>
  <c r="AR11" i="4"/>
  <c r="AR10" i="4"/>
  <c r="AR8" i="4"/>
  <c r="AR7" i="4"/>
  <c r="AO14" i="4"/>
  <c r="AO13" i="4"/>
  <c r="AO11" i="4"/>
  <c r="AO10" i="4"/>
  <c r="AO7" i="4"/>
  <c r="AI15" i="4"/>
  <c r="AU15" i="4" s="1"/>
  <c r="AC15" i="4"/>
  <c r="AR15" i="4" s="1"/>
  <c r="W15" i="4"/>
  <c r="AO15" i="4" s="1"/>
  <c r="AI12" i="4"/>
  <c r="AU12" i="4" s="1"/>
  <c r="AC12" i="4"/>
  <c r="AR12" i="4" s="1"/>
  <c r="W12" i="4"/>
  <c r="AO12" i="4" s="1"/>
  <c r="W9" i="4"/>
  <c r="AO9" i="4" s="1"/>
  <c r="AC9" i="4"/>
  <c r="AR9" i="4" s="1"/>
  <c r="AI9" i="4"/>
  <c r="AU9" i="4" s="1"/>
  <c r="E36" i="3"/>
  <c r="G38" i="3"/>
  <c r="G34" i="3"/>
  <c r="H34" i="3"/>
  <c r="I36" i="3"/>
  <c r="H36" i="3"/>
  <c r="G36" i="3"/>
  <c r="F36" i="3"/>
  <c r="E38" i="3"/>
  <c r="G40" i="3"/>
  <c r="I42" i="3"/>
  <c r="H42" i="3"/>
  <c r="G42" i="3"/>
  <c r="F42" i="3"/>
  <c r="F38" i="3"/>
  <c r="I40" i="3"/>
  <c r="H40" i="3"/>
  <c r="F40" i="3"/>
  <c r="K32" i="3"/>
  <c r="K30" i="3"/>
  <c r="K28" i="3"/>
  <c r="K26" i="3"/>
  <c r="J32" i="3"/>
  <c r="J30" i="3"/>
  <c r="J28" i="3"/>
  <c r="J26" i="3"/>
  <c r="I32" i="3"/>
  <c r="I30" i="3"/>
  <c r="I28" i="3"/>
  <c r="I26" i="3"/>
  <c r="G32" i="3"/>
  <c r="G30" i="3"/>
  <c r="G28" i="3"/>
  <c r="G26" i="3"/>
  <c r="F32" i="3"/>
  <c r="F30" i="3"/>
  <c r="F28" i="3"/>
  <c r="F26" i="3"/>
  <c r="E32" i="3"/>
  <c r="E30" i="3"/>
  <c r="E28" i="3"/>
  <c r="E26" i="3"/>
  <c r="D32" i="3"/>
  <c r="D30" i="3"/>
  <c r="D28" i="3"/>
  <c r="C22" i="3"/>
  <c r="C20" i="3"/>
  <c r="C18" i="3"/>
  <c r="D23" i="2"/>
  <c r="L18" i="7"/>
  <c r="D22" i="2"/>
  <c r="F9" i="2"/>
  <c r="E9" i="2"/>
  <c r="G9" i="2"/>
  <c r="H9" i="2"/>
  <c r="D10" i="2"/>
  <c r="H10" i="2"/>
  <c r="Q10" i="5"/>
  <c r="N9" i="5"/>
  <c r="P9" i="5"/>
  <c r="Q9" i="5"/>
  <c r="L23" i="7"/>
  <c r="L22" i="7"/>
  <c r="L21" i="7"/>
  <c r="D24" i="2"/>
  <c r="D28" i="2" s="1"/>
  <c r="I16" i="2"/>
  <c r="U25" i="4"/>
  <c r="Z22" i="4" s="1"/>
  <c r="G16" i="3"/>
  <c r="E22" i="2"/>
  <c r="F22" i="2"/>
  <c r="G22" i="2"/>
  <c r="H22" i="2"/>
  <c r="E23" i="2"/>
  <c r="F23" i="2"/>
  <c r="G23" i="2"/>
  <c r="H23" i="2"/>
  <c r="E24" i="2"/>
  <c r="F10" i="2"/>
  <c r="G24" i="2"/>
  <c r="G10" i="2" s="1"/>
  <c r="H24" i="2"/>
  <c r="H28" i="2" s="1"/>
  <c r="J16" i="3"/>
  <c r="K16" i="3"/>
  <c r="J18" i="3"/>
  <c r="K18" i="3"/>
  <c r="J20" i="3"/>
  <c r="K20" i="3"/>
  <c r="E16" i="3"/>
  <c r="F16" i="3"/>
  <c r="H16" i="3"/>
  <c r="I16" i="3"/>
  <c r="D18" i="3"/>
  <c r="E18" i="3"/>
  <c r="F18" i="3"/>
  <c r="G18" i="3"/>
  <c r="H18" i="3"/>
  <c r="I18" i="3"/>
  <c r="D20" i="3"/>
  <c r="E20" i="3"/>
  <c r="F20" i="3"/>
  <c r="G20" i="3"/>
  <c r="H20" i="3"/>
  <c r="I20" i="3"/>
  <c r="AR13" i="4"/>
  <c r="I38" i="3"/>
  <c r="I21" i="2"/>
  <c r="I20" i="2"/>
  <c r="I19" i="2"/>
  <c r="I18" i="2"/>
  <c r="I17" i="2"/>
  <c r="H20" i="1"/>
  <c r="K12" i="1"/>
  <c r="I15" i="1"/>
  <c r="K23" i="7"/>
  <c r="I23" i="7"/>
  <c r="K22" i="7"/>
  <c r="J22" i="7"/>
  <c r="I22" i="7"/>
  <c r="I21" i="7"/>
  <c r="AI15" i="6"/>
  <c r="AC15" i="6"/>
  <c r="W15" i="6"/>
  <c r="AI12" i="6"/>
  <c r="AC12" i="6"/>
  <c r="W12" i="6"/>
  <c r="AI9" i="6"/>
  <c r="AC9" i="6"/>
  <c r="W9" i="6"/>
  <c r="E24" i="1"/>
  <c r="D24" i="1"/>
  <c r="C24" i="1"/>
  <c r="F24" i="1"/>
  <c r="N18" i="5"/>
  <c r="K21" i="7"/>
  <c r="K20" i="7"/>
  <c r="K19" i="7"/>
  <c r="K18" i="7"/>
  <c r="K15" i="1"/>
  <c r="K14" i="1"/>
  <c r="K13" i="1"/>
  <c r="K7" i="7"/>
  <c r="K8" i="7"/>
  <c r="K6" i="7"/>
  <c r="J23" i="7"/>
  <c r="L19" i="5"/>
  <c r="P19" i="5" s="1"/>
  <c r="J22" i="1"/>
  <c r="I22" i="1"/>
  <c r="H22" i="1"/>
  <c r="J20" i="1"/>
  <c r="I20" i="1"/>
  <c r="I23" i="1"/>
  <c r="J15" i="1"/>
  <c r="H15" i="1"/>
  <c r="J14" i="1"/>
  <c r="I14" i="1"/>
  <c r="H14" i="1"/>
  <c r="J13" i="1"/>
  <c r="I13" i="1"/>
  <c r="H13" i="1"/>
  <c r="J12" i="1"/>
  <c r="I12" i="1"/>
  <c r="K22" i="1"/>
  <c r="K20" i="1"/>
  <c r="H38" i="3"/>
  <c r="I22" i="3"/>
  <c r="H22" i="3"/>
  <c r="G22" i="3"/>
  <c r="F22" i="3"/>
  <c r="E22" i="3"/>
  <c r="D22" i="3"/>
  <c r="K22" i="3"/>
  <c r="AI25" i="4"/>
  <c r="Q17" i="5"/>
  <c r="O16" i="5"/>
  <c r="P10" i="5"/>
  <c r="N11" i="5"/>
  <c r="P11" i="5"/>
  <c r="Q11" i="5"/>
  <c r="N12" i="5"/>
  <c r="P12" i="5"/>
  <c r="Q12" i="5"/>
  <c r="N13" i="5"/>
  <c r="P13" i="5"/>
  <c r="Q13" i="5"/>
  <c r="P14" i="5"/>
  <c r="Q14" i="5"/>
  <c r="P15" i="5"/>
  <c r="Q15" i="5"/>
  <c r="N16" i="5"/>
  <c r="P16" i="5"/>
  <c r="Q16" i="5"/>
  <c r="Q18" i="5"/>
  <c r="P18" i="5"/>
  <c r="J6" i="6"/>
  <c r="K6" i="6"/>
  <c r="L6" i="6"/>
  <c r="I10" i="6"/>
  <c r="J10" i="6"/>
  <c r="K10" i="6"/>
  <c r="L10" i="6"/>
  <c r="I9" i="6"/>
  <c r="L8" i="6"/>
  <c r="K8" i="6"/>
  <c r="J8" i="6"/>
  <c r="I8" i="6"/>
  <c r="L7" i="6"/>
  <c r="K7" i="6"/>
  <c r="J7" i="6"/>
  <c r="I7" i="6"/>
  <c r="L19" i="7"/>
  <c r="L20" i="7"/>
  <c r="L7" i="7"/>
  <c r="L8" i="7"/>
  <c r="L6" i="7"/>
  <c r="I7" i="7"/>
  <c r="J7" i="7"/>
  <c r="I8" i="7"/>
  <c r="J8" i="7"/>
  <c r="J6" i="7"/>
  <c r="I6" i="7"/>
  <c r="I19" i="7"/>
  <c r="J19" i="7"/>
  <c r="I20" i="7"/>
  <c r="J20" i="7"/>
  <c r="J18" i="7"/>
  <c r="H23" i="1"/>
  <c r="J23" i="1"/>
  <c r="J21" i="7"/>
  <c r="N10" i="5"/>
  <c r="N14" i="5"/>
  <c r="N15" i="5"/>
  <c r="K9" i="6"/>
  <c r="J9" i="6"/>
  <c r="N17" i="5"/>
  <c r="AN22" i="4" l="1"/>
  <c r="AV25" i="4"/>
  <c r="AT25" i="4"/>
  <c r="AR25" i="4"/>
  <c r="AP25" i="4"/>
  <c r="AN23" i="4"/>
  <c r="J24" i="1"/>
  <c r="Z23" i="4"/>
  <c r="G28" i="2"/>
  <c r="H24" i="1"/>
  <c r="I24" i="1"/>
  <c r="P17" i="5"/>
  <c r="M19" i="5"/>
  <c r="O17" i="5"/>
  <c r="J19" i="5"/>
  <c r="S23" i="4"/>
  <c r="S24" i="4"/>
  <c r="Z24" i="4"/>
  <c r="AG24" i="4"/>
  <c r="AG23" i="4"/>
  <c r="I24" i="2"/>
  <c r="F28" i="2"/>
  <c r="I22" i="2"/>
  <c r="I23" i="2"/>
  <c r="G24" i="1"/>
  <c r="K24" i="1" s="1"/>
  <c r="AN25" i="4" l="1"/>
  <c r="Q19" i="5"/>
  <c r="W19" i="5"/>
  <c r="N19" i="5"/>
  <c r="V19" i="5"/>
  <c r="K19" i="5"/>
  <c r="O19" i="5" s="1"/>
  <c r="I7" i="2"/>
  <c r="E10" i="2"/>
  <c r="E28" i="2"/>
  <c r="I10" i="2" l="1"/>
  <c r="I28" i="2"/>
</calcChain>
</file>

<file path=xl/sharedStrings.xml><?xml version="1.0" encoding="utf-8"?>
<sst xmlns="http://schemas.openxmlformats.org/spreadsheetml/2006/main" count="354" uniqueCount="253">
  <si>
    <t>　　各税目の状況は、総務省自治税務局「市町村税の課税状況等の調」によるものであるが、固定資産税については総務省自治税務局「固定資産の価格等の概要調書｣によるものである。</t>
    <rPh sb="2" eb="3">
      <t>カク</t>
    </rPh>
    <rPh sb="3" eb="5">
      <t>ゼイモク</t>
    </rPh>
    <rPh sb="6" eb="8">
      <t>ジョウキョウ</t>
    </rPh>
    <rPh sb="10" eb="12">
      <t>ソウム</t>
    </rPh>
    <rPh sb="12" eb="13">
      <t>ショウ</t>
    </rPh>
    <rPh sb="13" eb="15">
      <t>ジチショウ</t>
    </rPh>
    <rPh sb="15" eb="17">
      <t>ゼイム</t>
    </rPh>
    <rPh sb="17" eb="18">
      <t>キョク</t>
    </rPh>
    <rPh sb="19" eb="21">
      <t>シチョウ</t>
    </rPh>
    <rPh sb="21" eb="23">
      <t>ソンゼイ</t>
    </rPh>
    <rPh sb="24" eb="26">
      <t>カゼイ</t>
    </rPh>
    <rPh sb="26" eb="28">
      <t>ジョウキョウ</t>
    </rPh>
    <rPh sb="28" eb="29">
      <t>トウ</t>
    </rPh>
    <rPh sb="30" eb="31">
      <t>シラ</t>
    </rPh>
    <rPh sb="42" eb="44">
      <t>コテイ</t>
    </rPh>
    <rPh sb="44" eb="46">
      <t>シサン</t>
    </rPh>
    <rPh sb="46" eb="47">
      <t>ゼイ</t>
    </rPh>
    <rPh sb="52" eb="54">
      <t>ソウム</t>
    </rPh>
    <rPh sb="54" eb="55">
      <t>ショウ</t>
    </rPh>
    <rPh sb="55" eb="57">
      <t>ジチショウ</t>
    </rPh>
    <rPh sb="57" eb="59">
      <t>ゼイム</t>
    </rPh>
    <rPh sb="59" eb="60">
      <t>キョク</t>
    </rPh>
    <rPh sb="61" eb="65">
      <t>コテイシサン</t>
    </rPh>
    <rPh sb="66" eb="68">
      <t>カカク</t>
    </rPh>
    <rPh sb="68" eb="69">
      <t>トウ</t>
    </rPh>
    <rPh sb="70" eb="72">
      <t>ガイヨウ</t>
    </rPh>
    <rPh sb="72" eb="74">
      <t>チョウショ</t>
    </rPh>
    <phoneticPr fontId="2"/>
  </si>
  <si>
    <t>１　市町村民税の状況</t>
    <rPh sb="2" eb="5">
      <t>シチョウソン</t>
    </rPh>
    <rPh sb="5" eb="6">
      <t>ミン</t>
    </rPh>
    <rPh sb="6" eb="7">
      <t>ゼイ</t>
    </rPh>
    <rPh sb="8" eb="10">
      <t>ジョウキョウ</t>
    </rPh>
    <phoneticPr fontId="2"/>
  </si>
  <si>
    <t>　　（１）　納税義務者数</t>
    <rPh sb="6" eb="8">
      <t>ノウゼイ</t>
    </rPh>
    <rPh sb="8" eb="11">
      <t>ギムシャ</t>
    </rPh>
    <rPh sb="11" eb="12">
      <t>スウ</t>
    </rPh>
    <phoneticPr fontId="2"/>
  </si>
  <si>
    <t>年　度　</t>
    <rPh sb="0" eb="3">
      <t>ネンド</t>
    </rPh>
    <phoneticPr fontId="2"/>
  </si>
  <si>
    <t>対　前　年　度　比　率　（％）</t>
    <rPh sb="0" eb="1">
      <t>タイ</t>
    </rPh>
    <rPh sb="2" eb="7">
      <t>ゼンネンド</t>
    </rPh>
    <rPh sb="8" eb="11">
      <t>ヒリツ</t>
    </rPh>
    <phoneticPr fontId="2"/>
  </si>
  <si>
    <t>　区　分</t>
    <rPh sb="1" eb="4">
      <t>クブン</t>
    </rPh>
    <phoneticPr fontId="2"/>
  </si>
  <si>
    <t>個　　人</t>
    <rPh sb="0" eb="4">
      <t>コジン</t>
    </rPh>
    <phoneticPr fontId="2"/>
  </si>
  <si>
    <t>個人均等割</t>
    <rPh sb="0" eb="2">
      <t>コジン</t>
    </rPh>
    <rPh sb="2" eb="4">
      <t>キントウ</t>
    </rPh>
    <rPh sb="4" eb="5">
      <t>ワリ</t>
    </rPh>
    <phoneticPr fontId="2"/>
  </si>
  <si>
    <t>個人所得割</t>
    <rPh sb="0" eb="2">
      <t>コジン</t>
    </rPh>
    <rPh sb="2" eb="4">
      <t>ショトク</t>
    </rPh>
    <rPh sb="4" eb="5">
      <t>ワリ</t>
    </rPh>
    <phoneticPr fontId="2"/>
  </si>
  <si>
    <t>法　　人</t>
    <rPh sb="0" eb="4">
      <t>ホウジン</t>
    </rPh>
    <phoneticPr fontId="2"/>
  </si>
  <si>
    <t>法人均等割</t>
    <rPh sb="0" eb="2">
      <t>ホウジン</t>
    </rPh>
    <rPh sb="2" eb="4">
      <t>キントウ</t>
    </rPh>
    <rPh sb="4" eb="5">
      <t>ワリ</t>
    </rPh>
    <phoneticPr fontId="2"/>
  </si>
  <si>
    <t>法人税割</t>
    <rPh sb="0" eb="2">
      <t>ホウジン</t>
    </rPh>
    <rPh sb="2" eb="3">
      <t>ゼイ</t>
    </rPh>
    <rPh sb="3" eb="4">
      <t>ワリ</t>
    </rPh>
    <phoneticPr fontId="2"/>
  </si>
  <si>
    <t>納　　　税　　　義　　　務　　　者　　　数　　　（人）</t>
    <rPh sb="0" eb="5">
      <t>ノウゼイ</t>
    </rPh>
    <rPh sb="8" eb="17">
      <t>ギムシャ</t>
    </rPh>
    <rPh sb="20" eb="21">
      <t>スウ</t>
    </rPh>
    <rPh sb="25" eb="26">
      <t>ニン</t>
    </rPh>
    <phoneticPr fontId="2"/>
  </si>
  <si>
    <t>均等割のみを納める者</t>
    <rPh sb="0" eb="2">
      <t>キントウ</t>
    </rPh>
    <rPh sb="2" eb="3">
      <t>ワリ</t>
    </rPh>
    <rPh sb="6" eb="10">
      <t>オサメルモノ</t>
    </rPh>
    <phoneticPr fontId="2"/>
  </si>
  <si>
    <t>所得割のみを納める者</t>
    <rPh sb="0" eb="2">
      <t>ショトク</t>
    </rPh>
    <rPh sb="2" eb="3">
      <t>ワリ</t>
    </rPh>
    <rPh sb="6" eb="10">
      <t>オサメルモノ</t>
    </rPh>
    <phoneticPr fontId="2"/>
  </si>
  <si>
    <t>均等割と所得割を納める者</t>
    <rPh sb="0" eb="2">
      <t>キントウ</t>
    </rPh>
    <rPh sb="2" eb="3">
      <t>ワリ</t>
    </rPh>
    <rPh sb="4" eb="6">
      <t>ショトク</t>
    </rPh>
    <rPh sb="6" eb="7">
      <t>ワリ</t>
    </rPh>
    <rPh sb="8" eb="12">
      <t>オサメルモノ</t>
    </rPh>
    <phoneticPr fontId="2"/>
  </si>
  <si>
    <t>計</t>
    <rPh sb="0" eb="1">
      <t>ケイ</t>
    </rPh>
    <phoneticPr fontId="2"/>
  </si>
  <si>
    <t>計のうち均等割のみを納める者の割合（％）</t>
    <rPh sb="0" eb="1">
      <t>ケイ</t>
    </rPh>
    <rPh sb="4" eb="6">
      <t>キントウ</t>
    </rPh>
    <rPh sb="6" eb="7">
      <t>ワリ</t>
    </rPh>
    <rPh sb="10" eb="14">
      <t>オサメルモノ</t>
    </rPh>
    <rPh sb="15" eb="17">
      <t>ワリアイ</t>
    </rPh>
    <phoneticPr fontId="2"/>
  </si>
  <si>
    <t>所得者区分</t>
    <rPh sb="0" eb="2">
      <t>ショトク</t>
    </rPh>
    <rPh sb="2" eb="3">
      <t>シャ</t>
    </rPh>
    <rPh sb="3" eb="5">
      <t>クブン</t>
    </rPh>
    <phoneticPr fontId="2"/>
  </si>
  <si>
    <t>年度</t>
    <rPh sb="0" eb="2">
      <t>ネンド</t>
    </rPh>
    <phoneticPr fontId="2"/>
  </si>
  <si>
    <t>給与所得者</t>
    <rPh sb="0" eb="2">
      <t>キュウヨ</t>
    </rPh>
    <rPh sb="2" eb="4">
      <t>ショトク</t>
    </rPh>
    <rPh sb="4" eb="5">
      <t>シャ</t>
    </rPh>
    <phoneticPr fontId="2"/>
  </si>
  <si>
    <t>営業等所得者</t>
    <rPh sb="0" eb="2">
      <t>エイギョウ</t>
    </rPh>
    <rPh sb="2" eb="3">
      <t>トウ</t>
    </rPh>
    <rPh sb="3" eb="5">
      <t>ショトク</t>
    </rPh>
    <rPh sb="5" eb="6">
      <t>シャ</t>
    </rPh>
    <phoneticPr fontId="2"/>
  </si>
  <si>
    <t>農業所得者</t>
    <rPh sb="0" eb="2">
      <t>ノウギョウ</t>
    </rPh>
    <rPh sb="2" eb="4">
      <t>ショトク</t>
    </rPh>
    <rPh sb="4" eb="5">
      <t>シャ</t>
    </rPh>
    <phoneticPr fontId="2"/>
  </si>
  <si>
    <t>その他の所得者</t>
    <rPh sb="0" eb="3">
      <t>ソノタ</t>
    </rPh>
    <rPh sb="4" eb="6">
      <t>ショトク</t>
    </rPh>
    <rPh sb="6" eb="7">
      <t>シャ</t>
    </rPh>
    <phoneticPr fontId="2"/>
  </si>
  <si>
    <t>土地等の譲渡に 　　　係る所得者</t>
    <rPh sb="0" eb="2">
      <t>トチ</t>
    </rPh>
    <rPh sb="2" eb="3">
      <t>トウ</t>
    </rPh>
    <rPh sb="4" eb="6">
      <t>ジョウト</t>
    </rPh>
    <rPh sb="11" eb="12">
      <t>カカ</t>
    </rPh>
    <rPh sb="13" eb="15">
      <t>ショトク</t>
    </rPh>
    <rPh sb="15" eb="16">
      <t>シャ</t>
    </rPh>
    <phoneticPr fontId="2"/>
  </si>
  <si>
    <t>納税義務者数</t>
    <rPh sb="0" eb="2">
      <t>ノウゼイ</t>
    </rPh>
    <rPh sb="2" eb="5">
      <t>ギムシャ</t>
    </rPh>
    <rPh sb="5" eb="6">
      <t>スウ</t>
    </rPh>
    <phoneticPr fontId="2"/>
  </si>
  <si>
    <t>（人）</t>
    <rPh sb="1" eb="2">
      <t>ニン</t>
    </rPh>
    <phoneticPr fontId="2"/>
  </si>
  <si>
    <t>対前年度比率</t>
    <rPh sb="0" eb="1">
      <t>タイ</t>
    </rPh>
    <rPh sb="1" eb="2">
      <t>ゼン</t>
    </rPh>
    <rPh sb="2" eb="3">
      <t>ネン</t>
    </rPh>
    <rPh sb="3" eb="4">
      <t>ド</t>
    </rPh>
    <rPh sb="4" eb="6">
      <t>ヒリツ</t>
    </rPh>
    <phoneticPr fontId="2"/>
  </si>
  <si>
    <t>（％）</t>
    <phoneticPr fontId="2"/>
  </si>
  <si>
    <t>納　税　義　務　者　数</t>
    <rPh sb="0" eb="3">
      <t>ノウゼイ</t>
    </rPh>
    <rPh sb="4" eb="9">
      <t>ギムシャ</t>
    </rPh>
    <rPh sb="10" eb="11">
      <t>スウ</t>
    </rPh>
    <phoneticPr fontId="2"/>
  </si>
  <si>
    <t>所得税の
納税義務あり</t>
    <rPh sb="0" eb="3">
      <t>ショトクゼイ</t>
    </rPh>
    <rPh sb="5" eb="7">
      <t>ノウゼイ</t>
    </rPh>
    <rPh sb="7" eb="9">
      <t>ギム</t>
    </rPh>
    <phoneticPr fontId="2"/>
  </si>
  <si>
    <t>所得税の
納税義務なし</t>
    <rPh sb="0" eb="3">
      <t>ショトクゼイ</t>
    </rPh>
    <rPh sb="5" eb="7">
      <t>ノウゼイ</t>
    </rPh>
    <rPh sb="7" eb="9">
      <t>ギム</t>
    </rPh>
    <phoneticPr fontId="2"/>
  </si>
  <si>
    <t>(人)</t>
    <rPh sb="1" eb="2">
      <t>ニン</t>
    </rPh>
    <phoneticPr fontId="2"/>
  </si>
  <si>
    <t>単位：千円、％</t>
    <rPh sb="0" eb="2">
      <t>タンイ</t>
    </rPh>
    <rPh sb="3" eb="5">
      <t>センエン</t>
    </rPh>
    <phoneticPr fontId="2"/>
  </si>
  <si>
    <t>区分</t>
    <rPh sb="0" eb="2">
      <t>クブン</t>
    </rPh>
    <phoneticPr fontId="2"/>
  </si>
  <si>
    <t>均等割額</t>
    <rPh sb="0" eb="2">
      <t>キントウ</t>
    </rPh>
    <rPh sb="2" eb="3">
      <t>ワリ</t>
    </rPh>
    <rPh sb="3" eb="4">
      <t>ガク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</si>
  <si>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</si>
  <si>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参考（収入金額）　(円)</t>
    <rPh sb="0" eb="2">
      <t>サンコウ</t>
    </rPh>
    <rPh sb="3" eb="5">
      <t>シュウニュウ</t>
    </rPh>
    <rPh sb="5" eb="7">
      <t>キンガク</t>
    </rPh>
    <rPh sb="10" eb="11">
      <t>エン</t>
    </rPh>
    <phoneticPr fontId="2"/>
  </si>
  <si>
    <t>課税最低限</t>
    <rPh sb="0" eb="2">
      <t>カゼイ</t>
    </rPh>
    <rPh sb="2" eb="5">
      <t>サイテイゲン</t>
    </rPh>
    <phoneticPr fontId="2"/>
  </si>
  <si>
    <t>非課税限度額</t>
    <rPh sb="0" eb="3">
      <t>ヒカゼイ</t>
    </rPh>
    <rPh sb="3" eb="5">
      <t>ゲンド</t>
    </rPh>
    <rPh sb="5" eb="6">
      <t>ガク</t>
    </rPh>
    <phoneticPr fontId="2"/>
  </si>
  <si>
    <t>税　額</t>
    <rPh sb="0" eb="3">
      <t>ゼイガク</t>
    </rPh>
    <phoneticPr fontId="2"/>
  </si>
  <si>
    <t>(千円)</t>
    <rPh sb="1" eb="3">
      <t>センエン</t>
    </rPh>
    <phoneticPr fontId="2"/>
  </si>
  <si>
    <t>対　前　年　度　比　率</t>
    <rPh sb="0" eb="1">
      <t>タイ</t>
    </rPh>
    <rPh sb="2" eb="7">
      <t>ゼンネンド</t>
    </rPh>
    <rPh sb="8" eb="11">
      <t>ヒリツ</t>
    </rPh>
    <phoneticPr fontId="2"/>
  </si>
  <si>
    <t>(％)</t>
    <phoneticPr fontId="2"/>
  </si>
  <si>
    <t>指　数　</t>
    <rPh sb="0" eb="3">
      <t>シスウ</t>
    </rPh>
    <phoneticPr fontId="2"/>
  </si>
  <si>
    <t>構　成　割　合</t>
    <rPh sb="0" eb="3">
      <t>コウセイ</t>
    </rPh>
    <rPh sb="4" eb="7">
      <t>ワリアイ</t>
    </rPh>
    <phoneticPr fontId="2"/>
  </si>
  <si>
    <t>(％)</t>
    <phoneticPr fontId="2"/>
  </si>
  <si>
    <t>備考　１「税額」は、現年課税分当初調定額（減免前）である。</t>
    <rPh sb="0" eb="2">
      <t>ビコウ</t>
    </rPh>
    <rPh sb="5" eb="7">
      <t>ゼイガク</t>
    </rPh>
    <rPh sb="10" eb="11">
      <t>ゲン</t>
    </rPh>
    <rPh sb="11" eb="12">
      <t>ネン</t>
    </rPh>
    <rPh sb="12" eb="13">
      <t>カ</t>
    </rPh>
    <rPh sb="13" eb="14">
      <t>ゼイ</t>
    </rPh>
    <rPh sb="14" eb="15">
      <t>ブン</t>
    </rPh>
    <rPh sb="15" eb="17">
      <t>トウショ</t>
    </rPh>
    <rPh sb="17" eb="19">
      <t>チョウテイ</t>
    </rPh>
    <rPh sb="19" eb="20">
      <t>ガク</t>
    </rPh>
    <rPh sb="21" eb="23">
      <t>ゲンメン</t>
    </rPh>
    <rPh sb="23" eb="24">
      <t>マエ</t>
    </rPh>
    <phoneticPr fontId="2"/>
  </si>
  <si>
    <t>２　固定資産税の状況</t>
    <rPh sb="2" eb="4">
      <t>コテイ</t>
    </rPh>
    <rPh sb="4" eb="6">
      <t>シサン</t>
    </rPh>
    <rPh sb="6" eb="7">
      <t>ゼイ</t>
    </rPh>
    <rPh sb="8" eb="10">
      <t>ジョウキョウ</t>
    </rPh>
    <phoneticPr fontId="2"/>
  </si>
  <si>
    <t>区　　分</t>
    <rPh sb="0" eb="4">
      <t>クブン</t>
    </rPh>
    <phoneticPr fontId="2"/>
  </si>
  <si>
    <t>前　年　度　比　率　（％）</t>
    <rPh sb="0" eb="5">
      <t>ゼンネンド</t>
    </rPh>
    <rPh sb="6" eb="9">
      <t>ヒリツ</t>
    </rPh>
    <phoneticPr fontId="2"/>
  </si>
  <si>
    <t>総　　　　　　　　数</t>
    <rPh sb="0" eb="10">
      <t>ソウスウ</t>
    </rPh>
    <phoneticPr fontId="2"/>
  </si>
  <si>
    <t>法定免税点未満のもの</t>
    <rPh sb="0" eb="2">
      <t>ホウテイ</t>
    </rPh>
    <rPh sb="2" eb="4">
      <t>メンゼイ</t>
    </rPh>
    <rPh sb="4" eb="5">
      <t>テン</t>
    </rPh>
    <rPh sb="5" eb="7">
      <t>ミマン</t>
    </rPh>
    <phoneticPr fontId="2"/>
  </si>
  <si>
    <t>法定免税点以上のもの</t>
    <rPh sb="0" eb="2">
      <t>ホウテイ</t>
    </rPh>
    <rPh sb="2" eb="4">
      <t>メンゼイ</t>
    </rPh>
    <rPh sb="4" eb="5">
      <t>テン</t>
    </rPh>
    <rPh sb="5" eb="7">
      <t>イジョウ</t>
    </rPh>
    <phoneticPr fontId="2"/>
  </si>
  <si>
    <t>Ｄ／Ａ</t>
    <phoneticPr fontId="2"/>
  </si>
  <si>
    <t>Ｅ／Ｂ</t>
    <phoneticPr fontId="2"/>
  </si>
  <si>
    <t>Ｆ／Ｃ</t>
    <phoneticPr fontId="2"/>
  </si>
  <si>
    <t>Ｄ</t>
    <phoneticPr fontId="2"/>
  </si>
  <si>
    <t>Ｅ</t>
    <phoneticPr fontId="2"/>
  </si>
  <si>
    <t>Ｆ</t>
    <phoneticPr fontId="2"/>
  </si>
  <si>
    <t>土地</t>
    <rPh sb="0" eb="2">
      <t>トチ</t>
    </rPh>
    <phoneticPr fontId="2"/>
  </si>
  <si>
    <t>市計</t>
    <rPh sb="0" eb="1">
      <t>シケイ</t>
    </rPh>
    <rPh sb="1" eb="2">
      <t>ケイ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</si>
  <si>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</si>
  <si>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ケンケイ</t>
    </rPh>
    <rPh sb="1" eb="2">
      <t>ケイ</t>
    </rPh>
    <phoneticPr fontId="2"/>
  </si>
  <si>
    <t>家屋</t>
    <rPh sb="0" eb="2">
      <t>カオク</t>
    </rPh>
    <phoneticPr fontId="2"/>
  </si>
  <si>
    <t>償却資産</t>
    <rPh sb="0" eb="2">
      <t>ショウキャク</t>
    </rPh>
    <rPh sb="2" eb="4">
      <t>シサン</t>
    </rPh>
    <phoneticPr fontId="2"/>
  </si>
  <si>
    <t>区　　　分</t>
    <rPh sb="0" eb="5">
      <t>クブン</t>
    </rPh>
    <phoneticPr fontId="2"/>
  </si>
  <si>
    <t>課　　　　　税　　　　　標　　　　　準　　　　　額　　　　　（千円）</t>
    <rPh sb="0" eb="7">
      <t>カゼイ</t>
    </rPh>
    <rPh sb="12" eb="19">
      <t>ヒョウジュン</t>
    </rPh>
    <rPh sb="24" eb="25">
      <t>ガク</t>
    </rPh>
    <rPh sb="31" eb="33">
      <t>センエン</t>
    </rPh>
    <phoneticPr fontId="2"/>
  </si>
  <si>
    <t>割　　　合　（％）</t>
    <rPh sb="0" eb="5">
      <t>ワリアイ</t>
    </rPh>
    <phoneticPr fontId="2"/>
  </si>
  <si>
    <t>Ａ</t>
    <phoneticPr fontId="2"/>
  </si>
  <si>
    <t>構成比</t>
    <rPh sb="0" eb="3">
      <t>コウセイヒ</t>
    </rPh>
    <phoneticPr fontId="2"/>
  </si>
  <si>
    <t>Ａ</t>
    <phoneticPr fontId="2"/>
  </si>
  <si>
    <t>(％)</t>
    <phoneticPr fontId="2"/>
  </si>
  <si>
    <t>Ｂ</t>
    <phoneticPr fontId="2"/>
  </si>
  <si>
    <t>Ｃ</t>
    <phoneticPr fontId="2"/>
  </si>
  <si>
    <t>３　軽自動車税の状況</t>
    <rPh sb="2" eb="6">
      <t>ケイジドウシャ</t>
    </rPh>
    <rPh sb="6" eb="7">
      <t>ゼイ</t>
    </rPh>
    <rPh sb="8" eb="10">
      <t>ジョウキョウ</t>
    </rPh>
    <phoneticPr fontId="2"/>
  </si>
  <si>
    <t>区　分　</t>
    <rPh sb="0" eb="3">
      <t>クブン</t>
    </rPh>
    <phoneticPr fontId="2"/>
  </si>
  <si>
    <t>賦課期日　  現在台数</t>
    <rPh sb="0" eb="2">
      <t>フカ</t>
    </rPh>
    <rPh sb="2" eb="4">
      <t>キジツ</t>
    </rPh>
    <rPh sb="7" eb="9">
      <t>ゲンザイ</t>
    </rPh>
    <rPh sb="9" eb="11">
      <t>ダイスウ</t>
    </rPh>
    <phoneticPr fontId="2"/>
  </si>
  <si>
    <t>左のうち非課税及び課税免除台数</t>
    <rPh sb="0" eb="1">
      <t>ヒダリ</t>
    </rPh>
    <rPh sb="4" eb="7">
      <t>ヒカゼイ</t>
    </rPh>
    <rPh sb="7" eb="8">
      <t>オヨ</t>
    </rPh>
    <rPh sb="9" eb="11">
      <t>カゼイ</t>
    </rPh>
    <rPh sb="11" eb="13">
      <t>メンジョ</t>
    </rPh>
    <rPh sb="13" eb="15">
      <t>ダイスウ</t>
    </rPh>
    <phoneticPr fontId="2"/>
  </si>
  <si>
    <t>差引課税　  台数</t>
    <rPh sb="0" eb="2">
      <t>サシヒキ</t>
    </rPh>
    <rPh sb="2" eb="4">
      <t>カゼイ</t>
    </rPh>
    <rPh sb="7" eb="9">
      <t>ダイスウ</t>
    </rPh>
    <phoneticPr fontId="2"/>
  </si>
  <si>
    <t>調定額</t>
    <rPh sb="0" eb="2">
      <t>チョウテイ</t>
    </rPh>
    <rPh sb="2" eb="3">
      <t>ガク</t>
    </rPh>
    <phoneticPr fontId="2"/>
  </si>
  <si>
    <t>Ｅ／Ａ</t>
    <phoneticPr fontId="2"/>
  </si>
  <si>
    <t>Ｆ／Ｂ</t>
    <phoneticPr fontId="2"/>
  </si>
  <si>
    <t>Ｇ／Ｃ</t>
    <phoneticPr fontId="2"/>
  </si>
  <si>
    <t>Ｈ／Ｄ</t>
    <phoneticPr fontId="2"/>
  </si>
  <si>
    <t>　車　種</t>
    <rPh sb="1" eb="4">
      <t>シャシュ</t>
    </rPh>
    <phoneticPr fontId="2"/>
  </si>
  <si>
    <t>Ｅ　(台)</t>
    <rPh sb="3" eb="4">
      <t>ダイ</t>
    </rPh>
    <phoneticPr fontId="2"/>
  </si>
  <si>
    <t>Ｆ　(台)</t>
    <rPh sb="3" eb="4">
      <t>ダイ</t>
    </rPh>
    <phoneticPr fontId="2"/>
  </si>
  <si>
    <t>Ｇ　(台)</t>
    <rPh sb="3" eb="4">
      <t>ダイ</t>
    </rPh>
    <phoneticPr fontId="2"/>
  </si>
  <si>
    <t>Ｈ　(千円)</t>
    <rPh sb="3" eb="5">
      <t>センエン</t>
    </rPh>
    <phoneticPr fontId="2"/>
  </si>
  <si>
    <t>原動機付自転車</t>
    <rPh sb="0" eb="3">
      <t>ゲンドウキ</t>
    </rPh>
    <rPh sb="3" eb="4">
      <t>ツキ</t>
    </rPh>
    <rPh sb="4" eb="7">
      <t>ジテンシャ</t>
    </rPh>
    <phoneticPr fontId="2"/>
  </si>
  <si>
    <t>軽　自　動　車　及　び</t>
    <rPh sb="0" eb="7">
      <t>ケイジドウシャ</t>
    </rPh>
    <rPh sb="8" eb="9">
      <t>オヨ</t>
    </rPh>
    <phoneticPr fontId="2"/>
  </si>
  <si>
    <t>小　型　特　殊　自　動　車</t>
    <rPh sb="0" eb="3">
      <t>コガタ</t>
    </rPh>
    <rPh sb="4" eb="7">
      <t>トクシュ</t>
    </rPh>
    <rPh sb="8" eb="13">
      <t>ジドウシャ</t>
    </rPh>
    <phoneticPr fontId="2"/>
  </si>
  <si>
    <t>一　　般</t>
    <rPh sb="0" eb="4">
      <t>イッパン</t>
    </rPh>
    <phoneticPr fontId="2"/>
  </si>
  <si>
    <t>二輪車</t>
    <rPh sb="0" eb="2">
      <t>ニリン</t>
    </rPh>
    <rPh sb="2" eb="3">
      <t>シャ</t>
    </rPh>
    <phoneticPr fontId="2"/>
  </si>
  <si>
    <t>三輪車</t>
    <rPh sb="0" eb="2">
      <t>サンリン</t>
    </rPh>
    <rPh sb="2" eb="3">
      <t>シャ</t>
    </rPh>
    <phoneticPr fontId="2"/>
  </si>
  <si>
    <t>四　輪　車</t>
    <rPh sb="0" eb="3">
      <t>ヨンリン</t>
    </rPh>
    <rPh sb="4" eb="5">
      <t>シャ</t>
    </rPh>
    <phoneticPr fontId="2"/>
  </si>
  <si>
    <t>乗用</t>
    <rPh sb="0" eb="2">
      <t>ジョウヨウ</t>
    </rPh>
    <phoneticPr fontId="2"/>
  </si>
  <si>
    <t>貨物</t>
    <rPh sb="0" eb="2">
      <t>カモツ</t>
    </rPh>
    <phoneticPr fontId="2"/>
  </si>
  <si>
    <t>農耕用</t>
    <rPh sb="0" eb="3">
      <t>ノウコウヨウ</t>
    </rPh>
    <phoneticPr fontId="2"/>
  </si>
  <si>
    <t>特殊作業用</t>
    <rPh sb="0" eb="2">
      <t>トクシュ</t>
    </rPh>
    <rPh sb="2" eb="4">
      <t>サギョウシャ</t>
    </rPh>
    <rPh sb="4" eb="5">
      <t>ヨウ</t>
    </rPh>
    <phoneticPr fontId="2"/>
  </si>
  <si>
    <t>専ら雪上を走行するもの</t>
    <rPh sb="0" eb="1">
      <t>モッパ</t>
    </rPh>
    <rPh sb="2" eb="4">
      <t>セツジョウ</t>
    </rPh>
    <rPh sb="5" eb="7">
      <t>ソウコウ</t>
    </rPh>
    <phoneticPr fontId="2"/>
  </si>
  <si>
    <t>小計</t>
    <rPh sb="0" eb="2">
      <t>ショウケイ</t>
    </rPh>
    <phoneticPr fontId="2"/>
  </si>
  <si>
    <t>二輪の小型自動車</t>
    <rPh sb="0" eb="2">
      <t>ニリン</t>
    </rPh>
    <rPh sb="3" eb="5">
      <t>コガタ</t>
    </rPh>
    <rPh sb="5" eb="8">
      <t>ジドウシャ</t>
    </rPh>
    <phoneticPr fontId="2"/>
  </si>
  <si>
    <t>合計</t>
    <rPh sb="0" eb="2">
      <t>ゴウケイ</t>
    </rPh>
    <phoneticPr fontId="2"/>
  </si>
  <si>
    <t>備考　１　本表は、４月１日現在の数値である。</t>
    <rPh sb="0" eb="2">
      <t>ビコウ</t>
    </rPh>
    <rPh sb="5" eb="6">
      <t>ホン</t>
    </rPh>
    <rPh sb="6" eb="7">
      <t>ヒョウジ</t>
    </rPh>
    <rPh sb="10" eb="11">
      <t>ガツ</t>
    </rPh>
    <rPh sb="11" eb="13">
      <t>１ニチ</t>
    </rPh>
    <rPh sb="13" eb="15">
      <t>ゲンザイ</t>
    </rPh>
    <rPh sb="16" eb="18">
      <t>スウチ</t>
    </rPh>
    <phoneticPr fontId="2"/>
  </si>
  <si>
    <t>　　　２　「調定額｣は、現年課税分当初賦課の調定額である。</t>
    <rPh sb="6" eb="8">
      <t>チョウテイ</t>
    </rPh>
    <rPh sb="8" eb="9">
      <t>ガク</t>
    </rPh>
    <rPh sb="12" eb="13">
      <t>ゲン</t>
    </rPh>
    <rPh sb="13" eb="14">
      <t>ネン</t>
    </rPh>
    <rPh sb="14" eb="15">
      <t>カ</t>
    </rPh>
    <rPh sb="15" eb="16">
      <t>ゼイ</t>
    </rPh>
    <rPh sb="16" eb="17">
      <t>ブン</t>
    </rPh>
    <rPh sb="17" eb="19">
      <t>トウショ</t>
    </rPh>
    <rPh sb="19" eb="21">
      <t>フカ</t>
    </rPh>
    <rPh sb="22" eb="24">
      <t>チョウテイ</t>
    </rPh>
    <rPh sb="24" eb="25">
      <t>ガク</t>
    </rPh>
    <phoneticPr fontId="2"/>
  </si>
  <si>
    <t>４　鉱産税の状況</t>
    <rPh sb="2" eb="4">
      <t>コウサン</t>
    </rPh>
    <rPh sb="4" eb="5">
      <t>ゼイ</t>
    </rPh>
    <rPh sb="6" eb="8">
      <t>ジョウキョウ</t>
    </rPh>
    <phoneticPr fontId="2"/>
  </si>
  <si>
    <t>対　前　年　度　比　率　(％)</t>
    <rPh sb="0" eb="1">
      <t>タイ</t>
    </rPh>
    <rPh sb="2" eb="7">
      <t>ゼンネンド</t>
    </rPh>
    <rPh sb="8" eb="11">
      <t>ヒリツ</t>
    </rPh>
    <phoneticPr fontId="2"/>
  </si>
  <si>
    <t>納　税　義　務　者　数　(人)</t>
    <rPh sb="0" eb="3">
      <t>ノウゼイ</t>
    </rPh>
    <rPh sb="4" eb="9">
      <t>ギムシャ</t>
    </rPh>
    <rPh sb="10" eb="11">
      <t>スウ</t>
    </rPh>
    <rPh sb="13" eb="14">
      <t>ニン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</si>
  <si>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</si>
  <si>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 xml:space="preserve"> 月産200万円以下</t>
    <rPh sb="1" eb="3">
      <t>ゲッサン</t>
    </rPh>
    <rPh sb="6" eb="8">
      <t>マンエン</t>
    </rPh>
    <rPh sb="8" eb="10">
      <t>イカ</t>
    </rPh>
    <phoneticPr fontId="2"/>
  </si>
  <si>
    <t xml:space="preserve"> 月産200万円超　</t>
    <rPh sb="1" eb="3">
      <t>ゲッサン</t>
    </rPh>
    <rPh sb="6" eb="8">
      <t>マンエン</t>
    </rPh>
    <rPh sb="8" eb="9">
      <t>コ</t>
    </rPh>
    <phoneticPr fontId="2"/>
  </si>
  <si>
    <t>調　　定　　額　(千円)</t>
    <rPh sb="0" eb="4">
      <t>チョウテイ</t>
    </rPh>
    <rPh sb="6" eb="7">
      <t>ガク</t>
    </rPh>
    <rPh sb="9" eb="11">
      <t>センエン</t>
    </rPh>
    <phoneticPr fontId="2"/>
  </si>
  <si>
    <t>５　特別土地保有税の状況</t>
    <rPh sb="2" eb="4">
      <t>トクベツ</t>
    </rPh>
    <rPh sb="4" eb="6">
      <t>トチ</t>
    </rPh>
    <rPh sb="6" eb="8">
      <t>ホユウ</t>
    </rPh>
    <rPh sb="8" eb="9">
      <t>ゼイ</t>
    </rPh>
    <rPh sb="10" eb="12">
      <t>ジョウキョウ</t>
    </rPh>
    <phoneticPr fontId="2"/>
  </si>
  <si>
    <t>区　分</t>
    <rPh sb="0" eb="3">
      <t>クブン</t>
    </rPh>
    <phoneticPr fontId="2"/>
  </si>
  <si>
    <t>取　得　価　格</t>
    <rPh sb="0" eb="3">
      <t>シュトク</t>
    </rPh>
    <rPh sb="4" eb="7">
      <t>カカク</t>
    </rPh>
    <phoneticPr fontId="2"/>
  </si>
  <si>
    <t>固 定 資 産 税　　（不動産取得税）　　課 税 標 準 額</t>
    <rPh sb="0" eb="3">
      <t>コテイ</t>
    </rPh>
    <rPh sb="4" eb="7">
      <t>シサン</t>
    </rPh>
    <rPh sb="8" eb="9">
      <t>ゼイ</t>
    </rPh>
    <rPh sb="12" eb="15">
      <t>フドウサン</t>
    </rPh>
    <rPh sb="15" eb="17">
      <t>シュトク</t>
    </rPh>
    <rPh sb="17" eb="18">
      <t>ゼイ</t>
    </rPh>
    <rPh sb="21" eb="24">
      <t>カゼイ</t>
    </rPh>
    <rPh sb="25" eb="28">
      <t>ヒョウジュン</t>
    </rPh>
    <rPh sb="29" eb="30">
      <t>ガク</t>
    </rPh>
    <phoneticPr fontId="2"/>
  </si>
  <si>
    <t>Ｂの額（Ｂの額に４／３を乗じた額）が　Ａの額を超えるもの</t>
    <rPh sb="2" eb="3">
      <t>ガク</t>
    </rPh>
    <rPh sb="6" eb="7">
      <t>ガク</t>
    </rPh>
    <rPh sb="12" eb="13">
      <t>ジョウ</t>
    </rPh>
    <rPh sb="15" eb="16">
      <t>ガク</t>
    </rPh>
    <rPh sb="21" eb="22">
      <t>ガク</t>
    </rPh>
    <rPh sb="23" eb="24">
      <t>コ</t>
    </rPh>
    <phoneticPr fontId="2"/>
  </si>
  <si>
    <t>徴収猶予等税額</t>
    <rPh sb="0" eb="2">
      <t>チョウシュウ</t>
    </rPh>
    <rPh sb="2" eb="4">
      <t>ユウヨ</t>
    </rPh>
    <rPh sb="4" eb="5">
      <t>トウ</t>
    </rPh>
    <rPh sb="5" eb="7">
      <t>ゼイガク</t>
    </rPh>
    <phoneticPr fontId="2"/>
  </si>
  <si>
    <t>調　定　額</t>
    <rPh sb="0" eb="3">
      <t>チョウテイ</t>
    </rPh>
    <rPh sb="4" eb="5">
      <t>ガク</t>
    </rPh>
    <phoneticPr fontId="2"/>
  </si>
  <si>
    <t>件　　　　　数</t>
    <rPh sb="0" eb="7">
      <t>ケンスウ</t>
    </rPh>
    <phoneticPr fontId="2"/>
  </si>
  <si>
    <t>面　　　　　積</t>
    <rPh sb="0" eb="7">
      <t>メンセキ</t>
    </rPh>
    <phoneticPr fontId="2"/>
  </si>
  <si>
    <t>課 税 標 準 額</t>
    <rPh sb="0" eb="3">
      <t>カゼイ</t>
    </rPh>
    <rPh sb="4" eb="7">
      <t>ヒョウジュン</t>
    </rPh>
    <rPh sb="8" eb="9">
      <t>ガク</t>
    </rPh>
    <phoneticPr fontId="2"/>
  </si>
  <si>
    <t>Ａ　(千円)</t>
    <rPh sb="3" eb="5">
      <t>センエン</t>
    </rPh>
    <phoneticPr fontId="2"/>
  </si>
  <si>
    <t>Ｂ　(千円)</t>
    <rPh sb="3" eb="5">
      <t>センエン</t>
    </rPh>
    <phoneticPr fontId="2"/>
  </si>
  <si>
    <t>Ｃ　(千円)</t>
    <rPh sb="3" eb="5">
      <t>センエン</t>
    </rPh>
    <phoneticPr fontId="2"/>
  </si>
  <si>
    <t>Ｄ　(千円)</t>
    <rPh sb="3" eb="5">
      <t>センエン</t>
    </rPh>
    <phoneticPr fontId="2"/>
  </si>
  <si>
    <t>Ｅ　(千円)</t>
    <rPh sb="3" eb="5">
      <t>センエン</t>
    </rPh>
    <phoneticPr fontId="2"/>
  </si>
  <si>
    <t>　(千円)</t>
    <rPh sb="2" eb="4">
      <t>センエン</t>
    </rPh>
    <phoneticPr fontId="2"/>
  </si>
  <si>
    <t>(件)</t>
    <rPh sb="1" eb="2">
      <t>ケン</t>
    </rPh>
    <phoneticPr fontId="2"/>
  </si>
  <si>
    <t>(千㎡)</t>
    <rPh sb="1" eb="2">
      <t>セン</t>
    </rPh>
    <phoneticPr fontId="2"/>
  </si>
  <si>
    <t>保有分</t>
    <rPh sb="0" eb="2">
      <t>ホユウ</t>
    </rPh>
    <rPh sb="2" eb="3">
      <t>ブン</t>
    </rPh>
    <phoneticPr fontId="2"/>
  </si>
  <si>
    <t>取得分</t>
    <rPh sb="0" eb="2">
      <t>シュトク</t>
    </rPh>
    <rPh sb="2" eb="3">
      <t>ブン</t>
    </rPh>
    <phoneticPr fontId="2"/>
  </si>
  <si>
    <t>備考　１　Ａ～Ｅまでの各欄の数値は、普通交付税基準財政収入額算定資料より求めたものであり、「調定額｣は、５月31日現在における現年分の額である。</t>
    <rPh sb="0" eb="2">
      <t>ビコウ</t>
    </rPh>
    <rPh sb="11" eb="13">
      <t>カクラン</t>
    </rPh>
    <rPh sb="14" eb="16">
      <t>スウチ</t>
    </rPh>
    <rPh sb="18" eb="20">
      <t>フツウ</t>
    </rPh>
    <rPh sb="20" eb="22">
      <t>コウフ</t>
    </rPh>
    <rPh sb="22" eb="23">
      <t>ゼイ</t>
    </rPh>
    <rPh sb="23" eb="25">
      <t>キジュン</t>
    </rPh>
    <rPh sb="25" eb="27">
      <t>ザイセイ</t>
    </rPh>
    <rPh sb="27" eb="30">
      <t>シュウニュウガク</t>
    </rPh>
    <rPh sb="30" eb="32">
      <t>サンテイ</t>
    </rPh>
    <rPh sb="32" eb="34">
      <t>シリョウ</t>
    </rPh>
    <rPh sb="36" eb="37">
      <t>モト</t>
    </rPh>
    <rPh sb="46" eb="48">
      <t>チョウテイ</t>
    </rPh>
    <rPh sb="48" eb="49">
      <t>ガク</t>
    </rPh>
    <rPh sb="53" eb="54">
      <t>ガツ</t>
    </rPh>
    <rPh sb="56" eb="57">
      <t>ニチ</t>
    </rPh>
    <rPh sb="57" eb="59">
      <t>ゲンザイ</t>
    </rPh>
    <rPh sb="63" eb="64">
      <t>ゲン</t>
    </rPh>
    <rPh sb="64" eb="65">
      <t>ネンドブン</t>
    </rPh>
    <rPh sb="65" eb="66">
      <t>ブン</t>
    </rPh>
    <rPh sb="67" eb="68">
      <t>ガク</t>
    </rPh>
    <phoneticPr fontId="2"/>
  </si>
  <si>
    <t xml:space="preserve">      ２　特別土地保有税は、平成１５年度より課税停止されている。（地方税法附則第31条）</t>
    <rPh sb="8" eb="10">
      <t>トクベツ</t>
    </rPh>
    <rPh sb="10" eb="12">
      <t>トチ</t>
    </rPh>
    <rPh sb="12" eb="15">
      <t>ホユウゼイ</t>
    </rPh>
    <rPh sb="17" eb="19">
      <t>ヘイセイ</t>
    </rPh>
    <rPh sb="21" eb="23">
      <t>ネンド</t>
    </rPh>
    <rPh sb="25" eb="27">
      <t>カゼイ</t>
    </rPh>
    <rPh sb="27" eb="29">
      <t>テイシ</t>
    </rPh>
    <rPh sb="36" eb="39">
      <t>チホウゼイ</t>
    </rPh>
    <rPh sb="39" eb="40">
      <t>ホウ</t>
    </rPh>
    <rPh sb="40" eb="42">
      <t>フソク</t>
    </rPh>
    <rPh sb="42" eb="43">
      <t>ダイ</t>
    </rPh>
    <rPh sb="45" eb="46">
      <t>ジョウ</t>
    </rPh>
    <phoneticPr fontId="2"/>
  </si>
  <si>
    <t>６　入湯税の状況</t>
    <rPh sb="2" eb="4">
      <t>ニュウトウ</t>
    </rPh>
    <rPh sb="4" eb="5">
      <t>ゼイ</t>
    </rPh>
    <rPh sb="6" eb="8">
      <t>ジョウキョウ</t>
    </rPh>
    <phoneticPr fontId="2"/>
  </si>
  <si>
    <t>対　前　年　度　比　率　（％）</t>
    <rPh sb="0" eb="1">
      <t>タイ</t>
    </rPh>
    <rPh sb="2" eb="3">
      <t>マエ</t>
    </rPh>
    <rPh sb="4" eb="5">
      <t>トシ</t>
    </rPh>
    <rPh sb="6" eb="7">
      <t>タビ</t>
    </rPh>
    <rPh sb="8" eb="9">
      <t>ヒ</t>
    </rPh>
    <rPh sb="10" eb="11">
      <t>リツ</t>
    </rPh>
    <phoneticPr fontId="2"/>
  </si>
  <si>
    <t>特別徴収義務者</t>
    <rPh sb="0" eb="2">
      <t>トクベツ</t>
    </rPh>
    <rPh sb="2" eb="4">
      <t>チョウシュウ</t>
    </rPh>
    <rPh sb="4" eb="7">
      <t>ギムシャ</t>
    </rPh>
    <phoneticPr fontId="2"/>
  </si>
  <si>
    <t>入湯客数</t>
    <rPh sb="0" eb="2">
      <t>ニュウトウ</t>
    </rPh>
    <rPh sb="2" eb="3">
      <t>キャク</t>
    </rPh>
    <rPh sb="3" eb="4">
      <t>スウ</t>
    </rPh>
    <phoneticPr fontId="2"/>
  </si>
  <si>
    <t>(千円)</t>
    <rPh sb="1" eb="2">
      <t>センネン</t>
    </rPh>
    <rPh sb="2" eb="3">
      <t>エン</t>
    </rPh>
    <phoneticPr fontId="2"/>
  </si>
  <si>
    <t>備考　「調定額｣は、現年課税分の額である。</t>
    <rPh sb="0" eb="2">
      <t>ビコウ</t>
    </rPh>
    <rPh sb="4" eb="6">
      <t>チョウテイ</t>
    </rPh>
    <rPh sb="6" eb="7">
      <t>ガク</t>
    </rPh>
    <rPh sb="10" eb="11">
      <t>ゲン</t>
    </rPh>
    <rPh sb="11" eb="12">
      <t>ネン</t>
    </rPh>
    <rPh sb="12" eb="14">
      <t>カゼイ</t>
    </rPh>
    <rPh sb="14" eb="15">
      <t>ブン</t>
    </rPh>
    <rPh sb="16" eb="17">
      <t>ガク</t>
    </rPh>
    <phoneticPr fontId="2"/>
  </si>
  <si>
    <t>７　国民健康保険税の状況</t>
    <rPh sb="2" eb="4">
      <t>コクミン</t>
    </rPh>
    <rPh sb="4" eb="6">
      <t>ケンコウ</t>
    </rPh>
    <rPh sb="6" eb="8">
      <t>ホケン</t>
    </rPh>
    <rPh sb="8" eb="9">
      <t>ゼイ</t>
    </rPh>
    <rPh sb="10" eb="12">
      <t>ジョウキョウ</t>
    </rPh>
    <phoneticPr fontId="2"/>
  </si>
  <si>
    <t>加入世帯数</t>
    <rPh sb="0" eb="2">
      <t>カニュウ</t>
    </rPh>
    <rPh sb="2" eb="4">
      <t>セタイ</t>
    </rPh>
    <rPh sb="4" eb="5">
      <t>スウ</t>
    </rPh>
    <phoneticPr fontId="2"/>
  </si>
  <si>
    <t>(戸)</t>
    <rPh sb="1" eb="2">
      <t>ト</t>
    </rPh>
    <phoneticPr fontId="2"/>
  </si>
  <si>
    <t>被保険者数</t>
    <rPh sb="0" eb="4">
      <t>ヒホケンシャ</t>
    </rPh>
    <rPh sb="4" eb="5">
      <t>スウ</t>
    </rPh>
    <phoneticPr fontId="2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</si>
  <si>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2"/>
  </si>
  <si>
    <t>一世帯当たりの額</t>
    <rPh sb="0" eb="1">
      <t>１</t>
    </rPh>
    <rPh sb="1" eb="3">
      <t>セタイ</t>
    </rPh>
    <rPh sb="3" eb="4">
      <t>ア</t>
    </rPh>
    <rPh sb="7" eb="8">
      <t>ガク</t>
    </rPh>
    <phoneticPr fontId="2"/>
  </si>
  <si>
    <t>(円)</t>
    <rPh sb="1" eb="2">
      <t>エン</t>
    </rPh>
    <phoneticPr fontId="2"/>
  </si>
  <si>
    <t>被保険者一人当たりの額</t>
    <rPh sb="0" eb="4">
      <t>ヒホケンシャ</t>
    </rPh>
    <rPh sb="4" eb="6">
      <t>ヒトリ</t>
    </rPh>
    <rPh sb="6" eb="7">
      <t>ア</t>
    </rPh>
    <rPh sb="10" eb="11">
      <t>ガク</t>
    </rPh>
    <phoneticPr fontId="2"/>
  </si>
  <si>
    <t>一世帯当たりの被保険者数</t>
    <rPh sb="0" eb="3">
      <t>イッセタイ</t>
    </rPh>
    <rPh sb="3" eb="4">
      <t>ア</t>
    </rPh>
    <rPh sb="7" eb="11">
      <t>ヒホケンシャ</t>
    </rPh>
    <rPh sb="11" eb="12">
      <t>スウ</t>
    </rPh>
    <phoneticPr fontId="2"/>
  </si>
  <si>
    <t>　　　２　「加入世帯数Ａ｣及び「被保険者数Ｂ｣は、年度末現在の数値である。</t>
    <rPh sb="6" eb="8">
      <t>カニュウ</t>
    </rPh>
    <rPh sb="8" eb="10">
      <t>セタイ</t>
    </rPh>
    <rPh sb="10" eb="11">
      <t>スウ</t>
    </rPh>
    <rPh sb="13" eb="14">
      <t>オヨ</t>
    </rPh>
    <rPh sb="16" eb="20">
      <t>ヒホケンシャ</t>
    </rPh>
    <rPh sb="20" eb="21">
      <t>スウ</t>
    </rPh>
    <rPh sb="25" eb="28">
      <t>ネンドマツ</t>
    </rPh>
    <rPh sb="28" eb="30">
      <t>ゲンザイ</t>
    </rPh>
    <rPh sb="31" eb="33">
      <t>スウチ</t>
    </rPh>
    <phoneticPr fontId="2"/>
  </si>
  <si>
    <t>－</t>
  </si>
  <si>
    <t>-</t>
    <phoneticPr fontId="2"/>
  </si>
  <si>
    <t>-</t>
    <phoneticPr fontId="2"/>
  </si>
  <si>
    <t>第13表　市町村民税の納税義務者数の推移</t>
    <rPh sb="0" eb="1">
      <t>ダイ</t>
    </rPh>
    <rPh sb="3" eb="4">
      <t>ヒョウジ</t>
    </rPh>
    <rPh sb="5" eb="8">
      <t>シチョウソン</t>
    </rPh>
    <rPh sb="8" eb="9">
      <t>ミン</t>
    </rPh>
    <rPh sb="9" eb="10">
      <t>ゼイ</t>
    </rPh>
    <rPh sb="11" eb="13">
      <t>ノウゼイ</t>
    </rPh>
    <rPh sb="13" eb="16">
      <t>ギムシャ</t>
    </rPh>
    <rPh sb="16" eb="17">
      <t>スウ</t>
    </rPh>
    <rPh sb="18" eb="20">
      <t>スイイ</t>
    </rPh>
    <phoneticPr fontId="2"/>
  </si>
  <si>
    <t>第14表　個人分・市町村民税の納税義務者数の推移</t>
    <rPh sb="0" eb="1">
      <t>ダイ</t>
    </rPh>
    <rPh sb="3" eb="4">
      <t>ヒョウジ</t>
    </rPh>
    <rPh sb="5" eb="7">
      <t>コジン</t>
    </rPh>
    <rPh sb="7" eb="8">
      <t>ブン</t>
    </rPh>
    <rPh sb="9" eb="12">
      <t>シチョウソン</t>
    </rPh>
    <rPh sb="12" eb="13">
      <t>ミン</t>
    </rPh>
    <rPh sb="13" eb="14">
      <t>ゼイ</t>
    </rPh>
    <rPh sb="15" eb="17">
      <t>ノウゼイ</t>
    </rPh>
    <rPh sb="17" eb="20">
      <t>ギムシャ</t>
    </rPh>
    <rPh sb="20" eb="21">
      <t>スウ</t>
    </rPh>
    <rPh sb="22" eb="24">
      <t>スイイ</t>
    </rPh>
    <phoneticPr fontId="2"/>
  </si>
  <si>
    <t>第15表　市町村民税・所得割の納税義務者数の推移</t>
    <rPh sb="0" eb="1">
      <t>ダイ</t>
    </rPh>
    <rPh sb="3" eb="4">
      <t>ヒョウジ</t>
    </rPh>
    <rPh sb="5" eb="8">
      <t>シチョウソン</t>
    </rPh>
    <rPh sb="8" eb="9">
      <t>ミン</t>
    </rPh>
    <rPh sb="9" eb="10">
      <t>ゼイ</t>
    </rPh>
    <rPh sb="11" eb="13">
      <t>ショトク</t>
    </rPh>
    <rPh sb="13" eb="14">
      <t>ワリ</t>
    </rPh>
    <rPh sb="15" eb="17">
      <t>ノウゼイ</t>
    </rPh>
    <rPh sb="17" eb="20">
      <t>ギムシャ</t>
    </rPh>
    <rPh sb="20" eb="21">
      <t>スウ</t>
    </rPh>
    <rPh sb="22" eb="24">
      <t>スイイ</t>
    </rPh>
    <phoneticPr fontId="2"/>
  </si>
  <si>
    <t>第16表　所得税の納税義務のある者及び同税の納税義務のない者の推移</t>
    <rPh sb="0" eb="1">
      <t>ダイ</t>
    </rPh>
    <rPh sb="3" eb="4">
      <t>ヒョウジ</t>
    </rPh>
    <rPh sb="5" eb="8">
      <t>ショトクゼイ</t>
    </rPh>
    <rPh sb="9" eb="11">
      <t>ノウゼイ</t>
    </rPh>
    <rPh sb="11" eb="13">
      <t>ギム</t>
    </rPh>
    <rPh sb="16" eb="17">
      <t>モノ</t>
    </rPh>
    <rPh sb="17" eb="18">
      <t>オヨ</t>
    </rPh>
    <rPh sb="19" eb="20">
      <t>ドウ</t>
    </rPh>
    <rPh sb="20" eb="21">
      <t>ゼイ</t>
    </rPh>
    <rPh sb="22" eb="24">
      <t>ノウゼイ</t>
    </rPh>
    <rPh sb="24" eb="26">
      <t>ギム</t>
    </rPh>
    <rPh sb="29" eb="30">
      <t>モノ</t>
    </rPh>
    <rPh sb="31" eb="33">
      <t>スイイ</t>
    </rPh>
    <phoneticPr fontId="2"/>
  </si>
  <si>
    <t>第17表　均等割、所得割額等の推移（個人）</t>
    <rPh sb="0" eb="1">
      <t>ダイ</t>
    </rPh>
    <rPh sb="3" eb="4">
      <t>ヒョウジ</t>
    </rPh>
    <rPh sb="5" eb="7">
      <t>キントウ</t>
    </rPh>
    <rPh sb="7" eb="8">
      <t>ワリ</t>
    </rPh>
    <rPh sb="9" eb="11">
      <t>ショトク</t>
    </rPh>
    <rPh sb="11" eb="12">
      <t>ワリ</t>
    </rPh>
    <rPh sb="12" eb="13">
      <t>ガク</t>
    </rPh>
    <rPh sb="13" eb="14">
      <t>トウ</t>
    </rPh>
    <rPh sb="15" eb="17">
      <t>スイイ</t>
    </rPh>
    <rPh sb="18" eb="20">
      <t>コジン</t>
    </rPh>
    <phoneticPr fontId="2"/>
  </si>
  <si>
    <t>第18表　納税義務者数に関する調</t>
    <rPh sb="0" eb="1">
      <t>ダイ</t>
    </rPh>
    <rPh sb="3" eb="4">
      <t>ヒョウジ</t>
    </rPh>
    <rPh sb="5" eb="7">
      <t>ノウゼイ</t>
    </rPh>
    <rPh sb="7" eb="10">
      <t>ギムシャ</t>
    </rPh>
    <rPh sb="10" eb="11">
      <t>スウ</t>
    </rPh>
    <rPh sb="12" eb="13">
      <t>カン</t>
    </rPh>
    <rPh sb="15" eb="16">
      <t>シラ</t>
    </rPh>
    <phoneticPr fontId="2"/>
  </si>
  <si>
    <t>第19表　年度別課税標準額（構成比）調</t>
    <rPh sb="0" eb="1">
      <t>ダイ</t>
    </rPh>
    <rPh sb="3" eb="4">
      <t>ヒョウジ</t>
    </rPh>
    <rPh sb="5" eb="7">
      <t>ネンド</t>
    </rPh>
    <rPh sb="7" eb="8">
      <t>ベツ</t>
    </rPh>
    <rPh sb="8" eb="9">
      <t>カ</t>
    </rPh>
    <rPh sb="9" eb="10">
      <t>ゼイ</t>
    </rPh>
    <rPh sb="10" eb="12">
      <t>ヒョウジュン</t>
    </rPh>
    <rPh sb="12" eb="13">
      <t>ガク</t>
    </rPh>
    <rPh sb="14" eb="17">
      <t>コウセイヒ</t>
    </rPh>
    <rPh sb="18" eb="19">
      <t>シラベ</t>
    </rPh>
    <phoneticPr fontId="2"/>
  </si>
  <si>
    <t>第20表　軽自動車等の台数の推移</t>
    <rPh sb="0" eb="1">
      <t>ダイ</t>
    </rPh>
    <rPh sb="3" eb="4">
      <t>ヒョウジ</t>
    </rPh>
    <rPh sb="5" eb="9">
      <t>ケイジドウシャ</t>
    </rPh>
    <rPh sb="9" eb="10">
      <t>トウ</t>
    </rPh>
    <rPh sb="11" eb="13">
      <t>ダイスウ</t>
    </rPh>
    <rPh sb="14" eb="16">
      <t>スイイ</t>
    </rPh>
    <phoneticPr fontId="2"/>
  </si>
  <si>
    <t>第21表　鉱産税の推移</t>
    <rPh sb="0" eb="1">
      <t>ダイ</t>
    </rPh>
    <rPh sb="3" eb="4">
      <t>ヒョウジ</t>
    </rPh>
    <rPh sb="5" eb="7">
      <t>コウサン</t>
    </rPh>
    <rPh sb="7" eb="8">
      <t>ゼイ</t>
    </rPh>
    <rPh sb="9" eb="11">
      <t>スイイ</t>
    </rPh>
    <phoneticPr fontId="2"/>
  </si>
  <si>
    <t>第22表　特別土地保有税の推移</t>
    <rPh sb="0" eb="1">
      <t>ダイ</t>
    </rPh>
    <rPh sb="3" eb="4">
      <t>ヒョウジ</t>
    </rPh>
    <rPh sb="5" eb="7">
      <t>トクベツ</t>
    </rPh>
    <rPh sb="7" eb="9">
      <t>トチ</t>
    </rPh>
    <rPh sb="9" eb="11">
      <t>ホユウ</t>
    </rPh>
    <rPh sb="11" eb="12">
      <t>ゼイ</t>
    </rPh>
    <rPh sb="13" eb="15">
      <t>スイイ</t>
    </rPh>
    <phoneticPr fontId="2"/>
  </si>
  <si>
    <t>第23表　入湯税の推移</t>
    <rPh sb="0" eb="1">
      <t>ダイ</t>
    </rPh>
    <rPh sb="3" eb="4">
      <t>ヒョウジ</t>
    </rPh>
    <rPh sb="5" eb="7">
      <t>ニュウトウ</t>
    </rPh>
    <rPh sb="7" eb="8">
      <t>ゼイ</t>
    </rPh>
    <rPh sb="9" eb="11">
      <t>スイイ</t>
    </rPh>
    <phoneticPr fontId="2"/>
  </si>
  <si>
    <t>第24表　国民健康保険税の推移</t>
    <rPh sb="0" eb="1">
      <t>ダイ</t>
    </rPh>
    <rPh sb="3" eb="4">
      <t>ヒョウジ</t>
    </rPh>
    <rPh sb="5" eb="7">
      <t>コクミン</t>
    </rPh>
    <rPh sb="7" eb="9">
      <t>ケンコウ</t>
    </rPh>
    <rPh sb="9" eb="11">
      <t>ホケン</t>
    </rPh>
    <rPh sb="11" eb="12">
      <t>ゼイ</t>
    </rPh>
    <rPh sb="13" eb="15">
      <t>スイイ</t>
    </rPh>
    <phoneticPr fontId="2"/>
  </si>
  <si>
    <t>Ｅ</t>
    <phoneticPr fontId="2"/>
  </si>
  <si>
    <t>課税最低限計算例</t>
    <rPh sb="0" eb="2">
      <t>カゼイ</t>
    </rPh>
    <rPh sb="2" eb="5">
      <t>サイテイゲン</t>
    </rPh>
    <rPh sb="5" eb="7">
      <t>ケイサン</t>
    </rPh>
    <rPh sb="7" eb="8">
      <t>レイ</t>
    </rPh>
    <phoneticPr fontId="2"/>
  </si>
  <si>
    <t>　Ｘ　－　（Ｘ×0.3＋180,000）　－　Ｘ×0.1　－　控除（基礎・配偶者・扶養・特定扶養）</t>
    <rPh sb="31" eb="33">
      <t>コウジョ</t>
    </rPh>
    <rPh sb="34" eb="36">
      <t>キソ</t>
    </rPh>
    <rPh sb="37" eb="40">
      <t>ハイグウシャ</t>
    </rPh>
    <rPh sb="41" eb="43">
      <t>フヨウ</t>
    </rPh>
    <rPh sb="44" eb="46">
      <t>トクテイ</t>
    </rPh>
    <rPh sb="46" eb="48">
      <t>フヨウ</t>
    </rPh>
    <phoneticPr fontId="2"/>
  </si>
  <si>
    <t>　給与収入－給与所得控除－社会保険料控除－扶養控除等</t>
    <rPh sb="1" eb="3">
      <t>キュウヨ</t>
    </rPh>
    <rPh sb="3" eb="5">
      <t>シュウニュウ</t>
    </rPh>
    <rPh sb="6" eb="8">
      <t>キュウヨ</t>
    </rPh>
    <rPh sb="8" eb="10">
      <t>ショトク</t>
    </rPh>
    <rPh sb="10" eb="12">
      <t>コウジョ</t>
    </rPh>
    <rPh sb="13" eb="15">
      <t>シャカイ</t>
    </rPh>
    <rPh sb="15" eb="18">
      <t>ホケンリョウ</t>
    </rPh>
    <rPh sb="18" eb="20">
      <t>コウジョ</t>
    </rPh>
    <rPh sb="21" eb="23">
      <t>フヨウ</t>
    </rPh>
    <rPh sb="23" eb="25">
      <t>コウジョ</t>
    </rPh>
    <rPh sb="25" eb="26">
      <t>トウ</t>
    </rPh>
    <phoneticPr fontId="2"/>
  </si>
  <si>
    <t>Ｈ23　2,700,000－（2,700,000×0.3＋180,000）－2,700,000×0.1－1,440,000＝0　（基礎控除330,000＋配偶者控除330,000＋扶養控除330,000＋特定扶養控除450,000）</t>
    <rPh sb="65" eb="67">
      <t>キソ</t>
    </rPh>
    <rPh sb="67" eb="69">
      <t>コウジョ</t>
    </rPh>
    <rPh sb="77" eb="80">
      <t>ハイグウシャ</t>
    </rPh>
    <rPh sb="80" eb="82">
      <t>コウジョ</t>
    </rPh>
    <rPh sb="90" eb="92">
      <t>フヨウ</t>
    </rPh>
    <rPh sb="92" eb="94">
      <t>コウジョ</t>
    </rPh>
    <rPh sb="102" eb="104">
      <t>トクテイ</t>
    </rPh>
    <rPh sb="104" eb="106">
      <t>フヨウ</t>
    </rPh>
    <rPh sb="106" eb="108">
      <t>コウジョ</t>
    </rPh>
    <phoneticPr fontId="2"/>
  </si>
  <si>
    <t>　※　平成22年度改正により、16歳未満の子に係る年少扶養控除の廃止、16歳以上19才未満の子に係る特定扶養控除の縮減が行われたことによる</t>
    <phoneticPr fontId="2"/>
  </si>
  <si>
    <t>　　　２「(参考)個人住民税の所得割の課税最低限及び非課税限度額」は夫婦子二人の給与所得者(子二人のうち一人が16歳未満の子、もう一人が16歳以上19歳未満の子に該当)の</t>
    <rPh sb="6" eb="8">
      <t>サンコウ</t>
    </rPh>
    <rPh sb="9" eb="11">
      <t>コジン</t>
    </rPh>
    <rPh sb="11" eb="14">
      <t>ジュウミンゼイ</t>
    </rPh>
    <rPh sb="15" eb="17">
      <t>ショトク</t>
    </rPh>
    <rPh sb="17" eb="18">
      <t>ワリ</t>
    </rPh>
    <rPh sb="19" eb="21">
      <t>カゼイ</t>
    </rPh>
    <rPh sb="21" eb="24">
      <t>サイテイゲン</t>
    </rPh>
    <rPh sb="24" eb="25">
      <t>オヨ</t>
    </rPh>
    <rPh sb="26" eb="29">
      <t>ヒカゼイ</t>
    </rPh>
    <rPh sb="29" eb="31">
      <t>ゲンド</t>
    </rPh>
    <rPh sb="31" eb="32">
      <t>ガク</t>
    </rPh>
    <rPh sb="34" eb="36">
      <t>フウフ</t>
    </rPh>
    <rPh sb="36" eb="37">
      <t>コ</t>
    </rPh>
    <rPh sb="37" eb="39">
      <t>フタリ</t>
    </rPh>
    <rPh sb="40" eb="42">
      <t>キュウヨ</t>
    </rPh>
    <rPh sb="42" eb="44">
      <t>ショトク</t>
    </rPh>
    <rPh sb="44" eb="45">
      <t>シャ</t>
    </rPh>
    <rPh sb="46" eb="47">
      <t>コ</t>
    </rPh>
    <rPh sb="47" eb="49">
      <t>フタリ</t>
    </rPh>
    <rPh sb="52" eb="54">
      <t>ヒトリ</t>
    </rPh>
    <rPh sb="57" eb="58">
      <t>サイ</t>
    </rPh>
    <rPh sb="58" eb="60">
      <t>ミマン</t>
    </rPh>
    <rPh sb="61" eb="62">
      <t>コ</t>
    </rPh>
    <rPh sb="65" eb="67">
      <t>ヒトリ</t>
    </rPh>
    <rPh sb="70" eb="71">
      <t>サイ</t>
    </rPh>
    <rPh sb="71" eb="73">
      <t>イジョウ</t>
    </rPh>
    <rPh sb="75" eb="76">
      <t>サイ</t>
    </rPh>
    <rPh sb="76" eb="78">
      <t>ミマン</t>
    </rPh>
    <rPh sb="79" eb="80">
      <t>コ</t>
    </rPh>
    <phoneticPr fontId="2"/>
  </si>
  <si>
    <t>　　　　標準世帯について算定した数値。</t>
    <phoneticPr fontId="2"/>
  </si>
  <si>
    <t>メモ</t>
    <phoneticPr fontId="2"/>
  </si>
  <si>
    <t>備考　１　本表の「加入世帯数Ａ」及び「被保険者数Ｂ」は、総務省自治税務局「課税状況等の調（国民健康保険税関係）」による。</t>
    <rPh sb="0" eb="2">
      <t>ビコウ</t>
    </rPh>
    <rPh sb="5" eb="6">
      <t>ホン</t>
    </rPh>
    <rPh sb="6" eb="7">
      <t>ヒョウジ</t>
    </rPh>
    <rPh sb="9" eb="11">
      <t>カニュウ</t>
    </rPh>
    <rPh sb="11" eb="13">
      <t>セタイ</t>
    </rPh>
    <rPh sb="13" eb="14">
      <t>スウ</t>
    </rPh>
    <rPh sb="16" eb="17">
      <t>オヨ</t>
    </rPh>
    <rPh sb="19" eb="20">
      <t>ヒ</t>
    </rPh>
    <rPh sb="20" eb="23">
      <t>ホケンシャ</t>
    </rPh>
    <rPh sb="23" eb="24">
      <t>スウ</t>
    </rPh>
    <rPh sb="28" eb="30">
      <t>ソウム</t>
    </rPh>
    <rPh sb="30" eb="31">
      <t>ショウ</t>
    </rPh>
    <rPh sb="31" eb="33">
      <t>ジチショウ</t>
    </rPh>
    <rPh sb="33" eb="35">
      <t>ゼイム</t>
    </rPh>
    <rPh sb="35" eb="36">
      <t>キョク</t>
    </rPh>
    <rPh sb="37" eb="39">
      <t>カゼイ</t>
    </rPh>
    <rPh sb="39" eb="41">
      <t>ジョウキョウ</t>
    </rPh>
    <rPh sb="41" eb="42">
      <t>トウ</t>
    </rPh>
    <rPh sb="43" eb="44">
      <t>シラ</t>
    </rPh>
    <rPh sb="45" eb="47">
      <t>コクミン</t>
    </rPh>
    <rPh sb="47" eb="49">
      <t>ケンコウ</t>
    </rPh>
    <rPh sb="49" eb="51">
      <t>ホケン</t>
    </rPh>
    <rPh sb="51" eb="53">
      <t>ゼイカン</t>
    </rPh>
    <rPh sb="53" eb="54">
      <t>カカリ</t>
    </rPh>
    <phoneticPr fontId="2"/>
  </si>
  <si>
    <t>　　　　　また、「国民健康保険税Ｃ」は、総務省自治税務局「市町村税徴収実績調」による。</t>
    <rPh sb="9" eb="11">
      <t>コクミン</t>
    </rPh>
    <rPh sb="11" eb="13">
      <t>ケンコウ</t>
    </rPh>
    <rPh sb="13" eb="15">
      <t>ホケン</t>
    </rPh>
    <rPh sb="15" eb="16">
      <t>ゼイ</t>
    </rPh>
    <rPh sb="20" eb="23">
      <t>ソウムショウ</t>
    </rPh>
    <rPh sb="23" eb="25">
      <t>ジチ</t>
    </rPh>
    <rPh sb="25" eb="26">
      <t>ゼイ</t>
    </rPh>
    <rPh sb="26" eb="27">
      <t>ム</t>
    </rPh>
    <rPh sb="27" eb="28">
      <t>キョク</t>
    </rPh>
    <rPh sb="29" eb="31">
      <t>シチョウ</t>
    </rPh>
    <rPh sb="31" eb="33">
      <t>ソンゼイ</t>
    </rPh>
    <rPh sb="33" eb="35">
      <t>チョウシュウ</t>
    </rPh>
    <rPh sb="35" eb="37">
      <t>ジッセキ</t>
    </rPh>
    <rPh sb="37" eb="38">
      <t>シラベ</t>
    </rPh>
    <phoneticPr fontId="2"/>
  </si>
  <si>
    <t>Ａ</t>
    <phoneticPr fontId="2"/>
  </si>
  <si>
    <t>Ｂ</t>
    <phoneticPr fontId="2"/>
  </si>
  <si>
    <t>Ｃ</t>
    <phoneticPr fontId="2"/>
  </si>
  <si>
    <t>Ｃ／Ａ</t>
    <phoneticPr fontId="2"/>
  </si>
  <si>
    <t>Ｃ／Ｂ</t>
    <phoneticPr fontId="2"/>
  </si>
  <si>
    <t>Ｂ／Ａ</t>
    <phoneticPr fontId="2"/>
  </si>
  <si>
    <t>賦課期日　  現在台数</t>
  </si>
  <si>
    <t>左のうち非課税及び課税免除台数</t>
  </si>
  <si>
    <t>差引課税　  台数</t>
  </si>
  <si>
    <t>調定額</t>
  </si>
  <si>
    <t>(％)</t>
  </si>
  <si>
    <t>Ｃ</t>
  </si>
  <si>
    <t>Ｂ</t>
  </si>
  <si>
    <t>構成比</t>
  </si>
  <si>
    <t>Ａ　(台)</t>
    <phoneticPr fontId="2"/>
  </si>
  <si>
    <t>Ｂ　(台)</t>
    <phoneticPr fontId="2"/>
  </si>
  <si>
    <t>Ｃ　(台)</t>
    <phoneticPr fontId="2"/>
  </si>
  <si>
    <t>Ｄ　(千円)</t>
    <phoneticPr fontId="2"/>
  </si>
  <si>
    <t>所　　 　得　　 　者　　 　区　 　　分　 　　別　　 　内　　 　訳</t>
    <rPh sb="0" eb="1">
      <t>ショ</t>
    </rPh>
    <rPh sb="5" eb="6">
      <t>エ</t>
    </rPh>
    <rPh sb="10" eb="11">
      <t>シャ</t>
    </rPh>
    <rPh sb="15" eb="16">
      <t>ク</t>
    </rPh>
    <rPh sb="20" eb="21">
      <t>ブン</t>
    </rPh>
    <rPh sb="25" eb="26">
      <t>ベツ</t>
    </rPh>
    <rPh sb="30" eb="31">
      <t>ナイ</t>
    </rPh>
    <rPh sb="35" eb="36">
      <t>ヤク</t>
    </rPh>
    <phoneticPr fontId="2"/>
  </si>
  <si>
    <t>Ａ</t>
    <phoneticPr fontId="2"/>
  </si>
  <si>
    <t>令和元</t>
    <rPh sb="0" eb="2">
      <t>レイワ</t>
    </rPh>
    <rPh sb="2" eb="3">
      <t>ガン</t>
    </rPh>
    <phoneticPr fontId="2"/>
  </si>
  <si>
    <t>CHECK -&gt;</t>
    <phoneticPr fontId="2"/>
  </si>
  <si>
    <t>Ⅱ　各税の状況</t>
    <rPh sb="2" eb="3">
      <t>カク</t>
    </rPh>
    <rPh sb="3" eb="4">
      <t>ゼイ</t>
    </rPh>
    <rPh sb="5" eb="7">
      <t>ジョウキョウ</t>
    </rPh>
    <phoneticPr fontId="2"/>
  </si>
  <si>
    <t>（２）　市町村民税（個人分）</t>
    <rPh sb="4" eb="7">
      <t>シチョウソン</t>
    </rPh>
    <rPh sb="7" eb="8">
      <t>ミン</t>
    </rPh>
    <rPh sb="8" eb="9">
      <t>ゼイ</t>
    </rPh>
    <rPh sb="10" eb="12">
      <t>コジン</t>
    </rPh>
    <rPh sb="12" eb="13">
      <t>ブン</t>
    </rPh>
    <phoneticPr fontId="2"/>
  </si>
  <si>
    <t>備考　「調定額｣は、現年課税分である。</t>
    <rPh sb="0" eb="2">
      <t>ビコウ</t>
    </rPh>
    <rPh sb="4" eb="6">
      <t>チョウテイ</t>
    </rPh>
    <rPh sb="6" eb="7">
      <t>ガク</t>
    </rPh>
    <rPh sb="10" eb="11">
      <t>ゲン</t>
    </rPh>
    <rPh sb="11" eb="12">
      <t>ネン</t>
    </rPh>
    <rPh sb="12" eb="13">
      <t>カ</t>
    </rPh>
    <rPh sb="13" eb="14">
      <t>ゼイ</t>
    </rPh>
    <rPh sb="14" eb="15">
      <t>ブン</t>
    </rPh>
    <phoneticPr fontId="2"/>
  </si>
  <si>
    <t>備考　「所得者区分｣は、納税義務者の主たる所得をもってそれぞれの所得者に区分した。ただし、土地等の譲渡所得の分離課税にかかる者は、主たる所得によることなく、すべて</t>
    <rPh sb="0" eb="2">
      <t>ビコウ</t>
    </rPh>
    <rPh sb="4" eb="6">
      <t>ショトク</t>
    </rPh>
    <rPh sb="6" eb="7">
      <t>シャ</t>
    </rPh>
    <rPh sb="7" eb="9">
      <t>クブン</t>
    </rPh>
    <rPh sb="12" eb="14">
      <t>ノウゼイ</t>
    </rPh>
    <rPh sb="14" eb="17">
      <t>ギムシャ</t>
    </rPh>
    <rPh sb="18" eb="19">
      <t>シュ</t>
    </rPh>
    <rPh sb="21" eb="23">
      <t>ショトク</t>
    </rPh>
    <rPh sb="32" eb="34">
      <t>ショトク</t>
    </rPh>
    <rPh sb="34" eb="35">
      <t>シャ</t>
    </rPh>
    <rPh sb="36" eb="38">
      <t>クブン</t>
    </rPh>
    <rPh sb="45" eb="47">
      <t>トチ</t>
    </rPh>
    <rPh sb="47" eb="48">
      <t>トウ</t>
    </rPh>
    <rPh sb="49" eb="51">
      <t>ジョウト</t>
    </rPh>
    <rPh sb="51" eb="53">
      <t>ショトク</t>
    </rPh>
    <rPh sb="54" eb="56">
      <t>ブンリ</t>
    </rPh>
    <rPh sb="56" eb="57">
      <t>カ</t>
    </rPh>
    <rPh sb="57" eb="58">
      <t>ゼイ</t>
    </rPh>
    <rPh sb="62" eb="63">
      <t>モノ</t>
    </rPh>
    <rPh sb="65" eb="66">
      <t>シュ</t>
    </rPh>
    <rPh sb="68" eb="70">
      <t>ショトク</t>
    </rPh>
    <phoneticPr fontId="2"/>
  </si>
  <si>
    <t>　　「土地等の譲渡所得にかかる所得者」に区分した。</t>
    <rPh sb="3" eb="4">
      <t>ツチ</t>
    </rPh>
    <rPh sb="4" eb="5">
      <t>チ</t>
    </rPh>
    <rPh sb="5" eb="6">
      <t>トウ</t>
    </rPh>
    <rPh sb="7" eb="9">
      <t>ジョウト</t>
    </rPh>
    <rPh sb="9" eb="11">
      <t>ショトク</t>
    </rPh>
    <rPh sb="15" eb="17">
      <t>ショトク</t>
    </rPh>
    <rPh sb="17" eb="18">
      <t>シャ</t>
    </rPh>
    <rPh sb="20" eb="22">
      <t>クブン</t>
    </rPh>
    <phoneticPr fontId="2"/>
  </si>
  <si>
    <t>備考　「納税義務者」とは、市町村民税・所得割の納税義務のある者をいう。</t>
    <rPh sb="0" eb="2">
      <t>ビコウ</t>
    </rPh>
    <rPh sb="4" eb="6">
      <t>ノウゼイ</t>
    </rPh>
    <rPh sb="6" eb="9">
      <t>ギムシャ</t>
    </rPh>
    <rPh sb="13" eb="16">
      <t>シチョウソン</t>
    </rPh>
    <rPh sb="16" eb="17">
      <t>ミン</t>
    </rPh>
    <rPh sb="17" eb="18">
      <t>ゼイ</t>
    </rPh>
    <rPh sb="19" eb="21">
      <t>ショトク</t>
    </rPh>
    <rPh sb="21" eb="22">
      <t>ワリ</t>
    </rPh>
    <rPh sb="23" eb="25">
      <t>ノウゼイ</t>
    </rPh>
    <rPh sb="25" eb="27">
      <t>ギム</t>
    </rPh>
    <rPh sb="30" eb="31">
      <t>モノ</t>
    </rPh>
    <phoneticPr fontId="2"/>
  </si>
  <si>
    <t>令和２</t>
    <rPh sb="0" eb="2">
      <t>レイワ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</si>
  <si>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</si>
  <si>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060行</t>
    <rPh sb="3" eb="4">
      <t>ギョウ</t>
    </rPh>
    <phoneticPr fontId="2"/>
  </si>
  <si>
    <t>460行</t>
    <rPh sb="3" eb="4">
      <t>ギョウ</t>
    </rPh>
    <phoneticPr fontId="2"/>
  </si>
  <si>
    <t>470行</t>
    <rPh sb="3" eb="4">
      <t>ギョウ</t>
    </rPh>
    <phoneticPr fontId="2"/>
  </si>
  <si>
    <t>450行</t>
    <rPh sb="3" eb="4">
      <t>ギョウ</t>
    </rPh>
    <phoneticPr fontId="2"/>
  </si>
  <si>
    <t>480行</t>
    <rPh sb="3" eb="4">
      <t>ギョウ</t>
    </rPh>
    <phoneticPr fontId="2"/>
  </si>
  <si>
    <t>490行</t>
    <rPh sb="3" eb="4">
      <t>ギョウ</t>
    </rPh>
    <phoneticPr fontId="2"/>
  </si>
  <si>
    <t>510行</t>
    <rPh sb="3" eb="4">
      <t>ギョウ</t>
    </rPh>
    <phoneticPr fontId="2"/>
  </si>
  <si>
    <t>　Ｘ　－　（Ｘ×0.3＋180,000）　＋　（350,000×４＋320,000）</t>
    <phoneticPr fontId="2"/>
  </si>
  <si>
    <t>※　35万円に控除対象配偶者及び扶養親族の数に１を加えた数を乗じて得た金額に、同一生計配偶者又は扶養親族を有している場合は32万円を加算する</t>
    <rPh sb="4" eb="5">
      <t>マン</t>
    </rPh>
    <rPh sb="5" eb="6">
      <t>エン</t>
    </rPh>
    <rPh sb="7" eb="9">
      <t>コウジョ</t>
    </rPh>
    <rPh sb="9" eb="11">
      <t>タイショウ</t>
    </rPh>
    <rPh sb="11" eb="14">
      <t>ハイグウシャ</t>
    </rPh>
    <rPh sb="14" eb="15">
      <t>オヨ</t>
    </rPh>
    <rPh sb="16" eb="18">
      <t>フヨウ</t>
    </rPh>
    <rPh sb="18" eb="20">
      <t>シンゾク</t>
    </rPh>
    <rPh sb="21" eb="22">
      <t>カズ</t>
    </rPh>
    <rPh sb="25" eb="26">
      <t>クワ</t>
    </rPh>
    <rPh sb="28" eb="29">
      <t>カズ</t>
    </rPh>
    <rPh sb="30" eb="31">
      <t>ジョウ</t>
    </rPh>
    <rPh sb="33" eb="34">
      <t>エ</t>
    </rPh>
    <rPh sb="35" eb="37">
      <t>キンガク</t>
    </rPh>
    <rPh sb="39" eb="41">
      <t>ドウイツ</t>
    </rPh>
    <rPh sb="41" eb="43">
      <t>セイケイ</t>
    </rPh>
    <rPh sb="43" eb="46">
      <t>ハイグウシャ</t>
    </rPh>
    <rPh sb="46" eb="47">
      <t>マタ</t>
    </rPh>
    <rPh sb="48" eb="50">
      <t>フヨウ</t>
    </rPh>
    <rPh sb="50" eb="52">
      <t>シンゾク</t>
    </rPh>
    <rPh sb="53" eb="54">
      <t>ユウ</t>
    </rPh>
    <rPh sb="58" eb="60">
      <t>バアイ</t>
    </rPh>
    <rPh sb="63" eb="64">
      <t>マン</t>
    </rPh>
    <rPh sb="64" eb="65">
      <t>エン</t>
    </rPh>
    <rPh sb="66" eb="68">
      <t>カサン</t>
    </rPh>
    <phoneticPr fontId="2"/>
  </si>
  <si>
    <t>　給与収入－給与所得控除－非課税基準の金額※</t>
    <rPh sb="1" eb="3">
      <t>キュウヨ</t>
    </rPh>
    <rPh sb="3" eb="5">
      <t>シュウニュウ</t>
    </rPh>
    <rPh sb="6" eb="8">
      <t>キュウヨ</t>
    </rPh>
    <rPh sb="8" eb="10">
      <t>ショトク</t>
    </rPh>
    <rPh sb="10" eb="12">
      <t>コウジョ</t>
    </rPh>
    <rPh sb="13" eb="18">
      <t>ヒカゼイキジュン</t>
    </rPh>
    <rPh sb="19" eb="21">
      <t>キンガク</t>
    </rPh>
    <phoneticPr fontId="2"/>
  </si>
  <si>
    <t>課税最低限、非課税限度額の計算方法については、「市町村税実務提要（発行：ぎょうせい）」に解説があるので参考に。</t>
    <rPh sb="0" eb="5">
      <t>カゼイサイテイゲン</t>
    </rPh>
    <rPh sb="6" eb="12">
      <t>ヒカゼイゲンドガク</t>
    </rPh>
    <rPh sb="13" eb="17">
      <t>ケイサンホウホウ</t>
    </rPh>
    <rPh sb="24" eb="28">
      <t>シチョウソンゼイ</t>
    </rPh>
    <rPh sb="28" eb="32">
      <t>ジツムテイヨウ</t>
    </rPh>
    <rPh sb="33" eb="35">
      <t>ハッコウ</t>
    </rPh>
    <rPh sb="44" eb="46">
      <t>カイセツ</t>
    </rPh>
    <rPh sb="51" eb="53">
      <t>サンコウ</t>
    </rPh>
    <phoneticPr fontId="2"/>
  </si>
  <si>
    <t>Ｈ24　1,950,000－（1,950,000×0.3＋180,000）－1,950,000×0.1－990,000＝0　（基礎控除330,000＋配偶者控除＋330,000＋扶養控除330,000）</t>
    <rPh sb="63" eb="65">
      <t>キソ</t>
    </rPh>
    <rPh sb="65" eb="67">
      <t>コウジョ</t>
    </rPh>
    <rPh sb="75" eb="78">
      <t>ハイグウシャ</t>
    </rPh>
    <rPh sb="78" eb="80">
      <t>コウジョ</t>
    </rPh>
    <rPh sb="89" eb="91">
      <t>フヨウ</t>
    </rPh>
    <rPh sb="91" eb="93">
      <t>コウジョ</t>
    </rPh>
    <phoneticPr fontId="2"/>
  </si>
  <si>
    <t>令和３</t>
    <rPh sb="0" eb="2">
      <t>レイワ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</si>
  <si>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</si>
  <si>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050行</t>
    <rPh sb="3" eb="4">
      <t>ギョウ</t>
    </rPh>
    <phoneticPr fontId="2"/>
  </si>
  <si>
    <t>130行</t>
    <rPh sb="3" eb="4">
      <t>ギョウ</t>
    </rPh>
    <phoneticPr fontId="2"/>
  </si>
  <si>
    <t>140+150+190+200+240+250+290+300+340+350+390+400</t>
    <phoneticPr fontId="2"/>
  </si>
  <si>
    <t>160+170+210+220+260+270+310+320+360+370+410+420</t>
    <phoneticPr fontId="2"/>
  </si>
  <si>
    <t>　　　　令和２年度の納税義務者数は、法人均等割及び法人税割において、前年度を上回っている。その状況は、第13表、第14表のとおりである。</t>
    <rPh sb="4" eb="6">
      <t>レイワ</t>
    </rPh>
    <rPh sb="7" eb="9">
      <t>ネンド</t>
    </rPh>
    <rPh sb="10" eb="12">
      <t>ノウゼイ</t>
    </rPh>
    <rPh sb="12" eb="15">
      <t>ギムシャ</t>
    </rPh>
    <rPh sb="15" eb="16">
      <t>スウ</t>
    </rPh>
    <rPh sb="18" eb="20">
      <t>ホウジン</t>
    </rPh>
    <rPh sb="20" eb="23">
      <t>キントウワリ</t>
    </rPh>
    <rPh sb="23" eb="24">
      <t>オヨ</t>
    </rPh>
    <rPh sb="25" eb="28">
      <t>ホウジンゼイ</t>
    </rPh>
    <rPh sb="28" eb="29">
      <t>ワリ</t>
    </rPh>
    <rPh sb="34" eb="37">
      <t>ゼンネンド</t>
    </rPh>
    <rPh sb="38" eb="40">
      <t>ウワマワ</t>
    </rPh>
    <phoneticPr fontId="2"/>
  </si>
  <si>
    <t>令和４</t>
    <rPh sb="0" eb="2">
      <t>レイワ</t>
    </rPh>
    <phoneticPr fontId="2"/>
  </si>
  <si>
    <t>E-A</t>
    <phoneticPr fontId="2"/>
  </si>
  <si>
    <t>H-D</t>
    <phoneticPr fontId="2"/>
  </si>
  <si>
    <t xml:space="preserve"> </t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</si>
  <si>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</si>
  <si>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分離課税に係る所得者</t>
    <rPh sb="0" eb="1">
      <t>ブン</t>
    </rPh>
    <rPh sb="1" eb="2">
      <t>リ</t>
    </rPh>
    <rPh sb="2" eb="3">
      <t>カ</t>
    </rPh>
    <rPh sb="3" eb="4">
      <t>ゼイ</t>
    </rPh>
    <rPh sb="5" eb="6">
      <t>カカ</t>
    </rPh>
    <rPh sb="7" eb="9">
      <t>ショトク</t>
    </rPh>
    <rPh sb="9" eb="10">
      <t>シャ</t>
    </rPh>
    <phoneticPr fontId="2"/>
  </si>
  <si>
    <t>　　　社会保険への移行が進んだことにより、国民健康保険加入世帯、被保険者数が減少傾向にある。</t>
    <rPh sb="3" eb="5">
      <t>シャカイ</t>
    </rPh>
    <rPh sb="5" eb="7">
      <t>ホケン</t>
    </rPh>
    <rPh sb="9" eb="11">
      <t>イコウ</t>
    </rPh>
    <rPh sb="12" eb="13">
      <t>スス</t>
    </rPh>
    <rPh sb="21" eb="23">
      <t>コクミン</t>
    </rPh>
    <rPh sb="23" eb="25">
      <t>ケンコウ</t>
    </rPh>
    <rPh sb="25" eb="27">
      <t>ホケン</t>
    </rPh>
    <rPh sb="27" eb="29">
      <t>カニュウ</t>
    </rPh>
    <rPh sb="29" eb="31">
      <t>セタイ</t>
    </rPh>
    <rPh sb="32" eb="36">
      <t>ヒホケンシャ</t>
    </rPh>
    <rPh sb="36" eb="37">
      <t>スウ</t>
    </rPh>
    <rPh sb="38" eb="40">
      <t>ゲンショウ</t>
    </rPh>
    <rPh sb="40" eb="42">
      <t>ケイコウ</t>
    </rPh>
    <phoneticPr fontId="2"/>
  </si>
  <si>
    <t>令和５</t>
    <rPh sb="0" eb="2">
      <t>レイワ</t>
    </rPh>
    <phoneticPr fontId="2"/>
  </si>
  <si>
    <t>令　　和　　５　　年　　度</t>
    <rPh sb="0" eb="1">
      <t>レイ</t>
    </rPh>
    <rPh sb="3" eb="4">
      <t>ワ</t>
    </rPh>
    <rPh sb="9" eb="10">
      <t>トシ</t>
    </rPh>
    <rPh sb="12" eb="13">
      <t>タビ</t>
    </rPh>
    <phoneticPr fontId="2"/>
  </si>
  <si>
    <t>令　　和　　５　　年　　度　　（人）</t>
    <rPh sb="0" eb="1">
      <t>レイ</t>
    </rPh>
    <rPh sb="3" eb="4">
      <t>ワ</t>
    </rPh>
    <rPh sb="9" eb="10">
      <t>トシ</t>
    </rPh>
    <rPh sb="12" eb="13">
      <t>タビ</t>
    </rPh>
    <rPh sb="16" eb="17">
      <t>ニン</t>
    </rPh>
    <phoneticPr fontId="2"/>
  </si>
  <si>
    <t>令　　和　　６　　年　　度　　（人）</t>
    <rPh sb="0" eb="1">
      <t>レイ</t>
    </rPh>
    <rPh sb="3" eb="4">
      <t>ワ</t>
    </rPh>
    <rPh sb="9" eb="10">
      <t>トシ</t>
    </rPh>
    <rPh sb="12" eb="13">
      <t>タビ</t>
    </rPh>
    <rPh sb="16" eb="17">
      <t>ニン</t>
    </rPh>
    <phoneticPr fontId="2"/>
  </si>
  <si>
    <t>令和６年度</t>
    <rPh sb="0" eb="2">
      <t>レイワ</t>
    </rPh>
    <rPh sb="3" eb="4">
      <t>ネン</t>
    </rPh>
    <rPh sb="4" eb="5">
      <t>ド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</si>
  <si>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</si>
  <si>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概要調書</t>
    <rPh sb="0" eb="4">
      <t>ガイヨウチョウショ</t>
    </rPh>
    <phoneticPr fontId="2"/>
  </si>
  <si>
    <t>第１表03行(1)～(3)</t>
    <rPh sb="0" eb="1">
      <t>ダイ</t>
    </rPh>
    <rPh sb="2" eb="3">
      <t>ヒョウ</t>
    </rPh>
    <rPh sb="5" eb="6">
      <t>ギョウ</t>
    </rPh>
    <phoneticPr fontId="2"/>
  </si>
  <si>
    <t>土地端数調整</t>
    <rPh sb="0" eb="2">
      <t>トチ</t>
    </rPh>
    <rPh sb="2" eb="4">
      <t>ハスウ</t>
    </rPh>
    <rPh sb="4" eb="6">
      <t>チョウセイ</t>
    </rPh>
    <phoneticPr fontId="2"/>
  </si>
  <si>
    <t>償却は数調整</t>
    <rPh sb="0" eb="2">
      <t>ショウキャク</t>
    </rPh>
    <rPh sb="3" eb="4">
      <t>スウ</t>
    </rPh>
    <rPh sb="4" eb="6">
      <t>チョウセイ</t>
    </rPh>
    <phoneticPr fontId="2"/>
  </si>
  <si>
    <t>第21表03行(1)～(3)</t>
    <rPh sb="0" eb="1">
      <t>ダイ</t>
    </rPh>
    <rPh sb="3" eb="4">
      <t>ヒョウ</t>
    </rPh>
    <rPh sb="6" eb="7">
      <t>ギョウ</t>
    </rPh>
    <phoneticPr fontId="2"/>
  </si>
  <si>
    <t>第69表03行(1)～(3)</t>
    <rPh sb="0" eb="1">
      <t>ダイ</t>
    </rPh>
    <rPh sb="3" eb="4">
      <t>ヒョウ</t>
    </rPh>
    <rPh sb="6" eb="7">
      <t>ギョウ</t>
    </rPh>
    <phoneticPr fontId="2"/>
  </si>
  <si>
    <t>平成10</t>
    <rPh sb="0" eb="2">
      <t>ヘイセイ</t>
    </rPh>
    <phoneticPr fontId="2"/>
  </si>
  <si>
    <t>令和６</t>
    <rPh sb="0" eb="2">
      <t>レイワ</t>
    </rPh>
    <phoneticPr fontId="2"/>
  </si>
  <si>
    <t>２年　｜　100</t>
    <rPh sb="1" eb="2">
      <t>７ネン</t>
    </rPh>
    <phoneticPr fontId="2"/>
  </si>
  <si>
    <t>令　　和　　６　　年　　度</t>
    <rPh sb="0" eb="1">
      <t>レイ</t>
    </rPh>
    <rPh sb="3" eb="4">
      <t>ワ</t>
    </rPh>
    <rPh sb="9" eb="10">
      <t>トシ</t>
    </rPh>
    <rPh sb="12" eb="13">
      <t>タビ</t>
    </rPh>
    <phoneticPr fontId="2"/>
  </si>
  <si>
    <t>　　　　軽自動車の課税台数は、原動機付自転車等において減少しているが、四輪車（乗用）等が増加している。</t>
    <phoneticPr fontId="2"/>
  </si>
  <si>
    <t>　　　　令和６年度の納税義務者数は、個人住民税（均等割）及び法人住民税は、前年度を上回っているが、個人住民税（所得割）においては、前年度を下回っている。</t>
    <rPh sb="4" eb="6">
      <t>レイワ</t>
    </rPh>
    <rPh sb="7" eb="9">
      <t>ネンド</t>
    </rPh>
    <rPh sb="10" eb="12">
      <t>ノウゼイ</t>
    </rPh>
    <rPh sb="12" eb="15">
      <t>ギムシャ</t>
    </rPh>
    <rPh sb="15" eb="16">
      <t>スウ</t>
    </rPh>
    <rPh sb="18" eb="20">
      <t>コジン</t>
    </rPh>
    <rPh sb="20" eb="23">
      <t>ジュウミンゼイ</t>
    </rPh>
    <rPh sb="24" eb="27">
      <t>キントウワ</t>
    </rPh>
    <rPh sb="28" eb="29">
      <t>オヨ</t>
    </rPh>
    <rPh sb="30" eb="35">
      <t>ホウジンジュウミンゼイ</t>
    </rPh>
    <rPh sb="37" eb="40">
      <t>ゼンネンド</t>
    </rPh>
    <rPh sb="41" eb="43">
      <t>ウワマワ</t>
    </rPh>
    <rPh sb="49" eb="54">
      <t>コジンジュウミンゼイ</t>
    </rPh>
    <rPh sb="55" eb="58">
      <t>ショトクワリ</t>
    </rPh>
    <rPh sb="65" eb="68">
      <t>ゼンネンド</t>
    </rPh>
    <rPh sb="69" eb="71">
      <t>シタマワ</t>
    </rPh>
    <phoneticPr fontId="2"/>
  </si>
  <si>
    <t>　　　　これは、令和６年度に実施された定額減税の影響によるものである。その状況は、第13表、第14表のとおりである。</t>
    <rPh sb="8" eb="10">
      <t>レイワ</t>
    </rPh>
    <rPh sb="11" eb="13">
      <t>ネンド</t>
    </rPh>
    <rPh sb="14" eb="16">
      <t>ジッシ</t>
    </rPh>
    <rPh sb="19" eb="23">
      <t>テイガクゲンゼイ</t>
    </rPh>
    <rPh sb="24" eb="26">
      <t>エイキョウ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</si>
</sst>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"/>
    <numFmt numFmtId="178" formatCode="#,##0_ ;[Red]\-#,##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2">
    <xf numFmtId="0" fontId="0" fillId="0" borderId="0" xfId="0"/>
    <xf numFmtId="0" fontId="3" fillId="0" borderId="0" xfId="0" applyFont="1" applyAlignment="1">
      <alignment vertical="center"/>
    </xf>
    <xf numFmtId="38" fontId="3" fillId="0" borderId="13" xfId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38" fontId="3" fillId="0" borderId="14" xfId="1" applyFont="1" applyFill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10" xfId="1" applyFont="1" applyFill="1" applyBorder="1" applyAlignment="1">
      <alignment vertical="center"/>
    </xf>
    <xf numFmtId="38" fontId="3" fillId="0" borderId="15" xfId="1" applyFont="1" applyFill="1" applyBorder="1" applyAlignment="1">
      <alignment vertical="center"/>
    </xf>
    <xf numFmtId="38" fontId="3" fillId="0" borderId="22" xfId="1" applyFont="1" applyFill="1" applyBorder="1" applyAlignment="1">
      <alignment vertical="center"/>
    </xf>
    <xf numFmtId="38" fontId="3" fillId="0" borderId="24" xfId="1" applyFont="1" applyFill="1" applyBorder="1" applyAlignment="1">
      <alignment vertical="center"/>
    </xf>
    <xf numFmtId="0" fontId="3" fillId="0" borderId="37" xfId="0" applyFont="1" applyBorder="1" applyAlignment="1">
      <alignment horizontal="right" vertical="center"/>
    </xf>
    <xf numFmtId="0" fontId="3" fillId="0" borderId="24" xfId="0" applyFont="1" applyBorder="1" applyAlignment="1">
      <alignment horizontal="distributed" vertical="center"/>
    </xf>
    <xf numFmtId="38" fontId="3" fillId="0" borderId="23" xfId="1" applyFont="1" applyBorder="1" applyAlignment="1">
      <alignment vertical="center"/>
    </xf>
    <xf numFmtId="38" fontId="3" fillId="0" borderId="23" xfId="1" applyFont="1" applyFill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6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176" fontId="3" fillId="0" borderId="45" xfId="0" applyNumberFormat="1" applyFont="1" applyBorder="1" applyAlignment="1">
      <alignment vertical="center"/>
    </xf>
    <xf numFmtId="176" fontId="3" fillId="0" borderId="46" xfId="0" applyNumberFormat="1" applyFont="1" applyBorder="1" applyAlignment="1">
      <alignment vertical="center"/>
    </xf>
    <xf numFmtId="38" fontId="3" fillId="0" borderId="16" xfId="1" applyFont="1" applyFill="1" applyBorder="1" applyAlignment="1">
      <alignment vertical="center"/>
    </xf>
    <xf numFmtId="176" fontId="3" fillId="0" borderId="47" xfId="0" applyNumberFormat="1" applyFont="1" applyBorder="1" applyAlignment="1">
      <alignment vertical="center"/>
    </xf>
    <xf numFmtId="176" fontId="3" fillId="0" borderId="16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8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49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48" xfId="0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 wrapText="1"/>
    </xf>
    <xf numFmtId="38" fontId="3" fillId="0" borderId="59" xfId="1" applyFont="1" applyFill="1" applyBorder="1" applyAlignment="1">
      <alignment vertical="center"/>
    </xf>
    <xf numFmtId="38" fontId="3" fillId="0" borderId="33" xfId="1" applyFont="1" applyFill="1" applyBorder="1" applyAlignment="1">
      <alignment vertical="center"/>
    </xf>
    <xf numFmtId="38" fontId="3" fillId="2" borderId="23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distributed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right" vertical="center"/>
    </xf>
    <xf numFmtId="38" fontId="3" fillId="2" borderId="11" xfId="1" applyFont="1" applyFill="1" applyBorder="1" applyAlignment="1">
      <alignment vertical="center"/>
    </xf>
    <xf numFmtId="176" fontId="3" fillId="2" borderId="11" xfId="0" applyNumberFormat="1" applyFont="1" applyFill="1" applyBorder="1" applyAlignment="1">
      <alignment vertical="center"/>
    </xf>
    <xf numFmtId="176" fontId="3" fillId="2" borderId="10" xfId="0" applyNumberFormat="1" applyFont="1" applyFill="1" applyBorder="1" applyAlignment="1">
      <alignment vertical="center"/>
    </xf>
    <xf numFmtId="0" fontId="3" fillId="2" borderId="50" xfId="0" applyFont="1" applyFill="1" applyBorder="1" applyAlignment="1">
      <alignment horizontal="distributed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right" vertical="center"/>
    </xf>
    <xf numFmtId="176" fontId="3" fillId="2" borderId="23" xfId="0" applyNumberFormat="1" applyFont="1" applyFill="1" applyBorder="1" applyAlignment="1">
      <alignment vertical="center"/>
    </xf>
    <xf numFmtId="38" fontId="3" fillId="2" borderId="21" xfId="1" applyFont="1" applyFill="1" applyBorder="1" applyAlignment="1">
      <alignment vertical="center"/>
    </xf>
    <xf numFmtId="178" fontId="3" fillId="2" borderId="21" xfId="1" applyNumberFormat="1" applyFont="1" applyFill="1" applyBorder="1" applyAlignment="1">
      <alignment vertical="center"/>
    </xf>
    <xf numFmtId="0" fontId="3" fillId="2" borderId="52" xfId="0" applyFont="1" applyFill="1" applyBorder="1" applyAlignment="1">
      <alignment horizontal="distributed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right" vertical="center"/>
    </xf>
    <xf numFmtId="177" fontId="3" fillId="2" borderId="8" xfId="1" applyNumberFormat="1" applyFont="1" applyFill="1" applyBorder="1" applyAlignment="1">
      <alignment vertical="center"/>
    </xf>
    <xf numFmtId="177" fontId="3" fillId="2" borderId="6" xfId="1" applyNumberFormat="1" applyFont="1" applyFill="1" applyBorder="1" applyAlignment="1">
      <alignment vertical="center"/>
    </xf>
    <xf numFmtId="176" fontId="3" fillId="2" borderId="8" xfId="0" applyNumberFormat="1" applyFont="1" applyFill="1" applyBorder="1" applyAlignment="1">
      <alignment vertical="center"/>
    </xf>
    <xf numFmtId="176" fontId="3" fillId="2" borderId="9" xfId="0" applyNumberFormat="1" applyFont="1" applyFill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25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37" xfId="0" applyFont="1" applyBorder="1" applyAlignment="1">
      <alignment horizontal="center" vertical="center"/>
    </xf>
    <xf numFmtId="0" fontId="3" fillId="0" borderId="14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 wrapText="1"/>
    </xf>
    <xf numFmtId="0" fontId="3" fillId="0" borderId="35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 wrapText="1"/>
    </xf>
    <xf numFmtId="0" fontId="3" fillId="0" borderId="39" xfId="0" applyFont="1" applyBorder="1" applyAlignment="1">
      <alignment horizontal="distributed" vertical="center" wrapText="1"/>
    </xf>
    <xf numFmtId="0" fontId="3" fillId="0" borderId="15" xfId="0" applyFont="1" applyBorder="1" applyAlignment="1">
      <alignment horizontal="distributed" vertical="center" wrapText="1"/>
    </xf>
    <xf numFmtId="0" fontId="3" fillId="0" borderId="57" xfId="0" applyFont="1" applyBorder="1" applyAlignment="1">
      <alignment horizontal="distributed" vertical="center" wrapText="1"/>
    </xf>
    <xf numFmtId="0" fontId="3" fillId="0" borderId="50" xfId="0" applyFont="1" applyBorder="1" applyAlignment="1">
      <alignment horizontal="distributed" vertical="distributed" wrapText="1"/>
    </xf>
    <xf numFmtId="0" fontId="3" fillId="0" borderId="46" xfId="0" applyFont="1" applyBorder="1" applyAlignment="1">
      <alignment horizontal="distributed" vertical="distributed" wrapText="1"/>
    </xf>
    <xf numFmtId="0" fontId="3" fillId="0" borderId="16" xfId="0" applyFont="1" applyBorder="1" applyAlignment="1">
      <alignment horizontal="distributed" vertical="center" textRotation="255" wrapText="1"/>
    </xf>
    <xf numFmtId="0" fontId="3" fillId="0" borderId="39" xfId="0" applyFont="1" applyBorder="1" applyAlignment="1">
      <alignment horizontal="distributed" vertical="center" textRotation="255" wrapText="1"/>
    </xf>
    <xf numFmtId="0" fontId="3" fillId="0" borderId="11" xfId="0" applyFont="1" applyBorder="1" applyAlignment="1">
      <alignment horizontal="distributed" vertical="center" textRotation="255" wrapText="1"/>
    </xf>
    <xf numFmtId="0" fontId="3" fillId="0" borderId="23" xfId="0" applyFont="1" applyBorder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3" fillId="0" borderId="62" xfId="0" applyFont="1" applyBorder="1" applyAlignment="1">
      <alignment horizontal="center" vertical="center"/>
    </xf>
    <xf numFmtId="0" fontId="3" fillId="0" borderId="52" xfId="0" applyFont="1" applyBorder="1" applyAlignment="1">
      <alignment horizontal="distributed" vertical="center"/>
    </xf>
    <xf numFmtId="0" fontId="3" fillId="0" borderId="56" xfId="0" applyFont="1" applyBorder="1" applyAlignment="1">
      <alignment horizontal="distributed" vertical="center"/>
    </xf>
    <xf numFmtId="0" fontId="3" fillId="0" borderId="76" xfId="0" applyFont="1" applyBorder="1" applyAlignment="1">
      <alignment horizontal="distributed" vertical="center"/>
    </xf>
    <xf numFmtId="0" fontId="3" fillId="0" borderId="65" xfId="0" applyFont="1" applyBorder="1" applyAlignment="1">
      <alignment horizontal="distributed" vertical="center"/>
    </xf>
    <xf numFmtId="0" fontId="3" fillId="0" borderId="50" xfId="0" applyFont="1" applyBorder="1" applyAlignment="1">
      <alignment horizontal="distributed" vertical="center"/>
    </xf>
    <xf numFmtId="0" fontId="3" fillId="0" borderId="38" xfId="0" applyFont="1" applyBorder="1" applyAlignment="1">
      <alignment horizontal="distributed" vertical="center"/>
    </xf>
    <xf numFmtId="0" fontId="3" fillId="2" borderId="62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vertical="center"/>
    </xf>
    <xf numFmtId="38" fontId="7" fillId="0" borderId="11" xfId="1" applyFont="1" applyFill="1" applyBorder="1" applyAlignment="1">
      <alignment vertical="center"/>
    </xf>
    <xf numFmtId="38" fontId="7" fillId="0" borderId="10" xfId="1" applyFont="1" applyFill="1" applyBorder="1" applyAlignment="1">
      <alignment vertical="center"/>
    </xf>
    <xf numFmtId="38" fontId="7" fillId="0" borderId="22" xfId="1" applyFont="1" applyFill="1" applyBorder="1" applyAlignment="1">
      <alignment vertical="center"/>
    </xf>
    <xf numFmtId="38" fontId="7" fillId="0" borderId="23" xfId="1" applyFont="1" applyFill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3" fontId="7" fillId="0" borderId="0" xfId="0" applyNumberFormat="1" applyFont="1" applyAlignment="1">
      <alignment vertical="center" wrapText="1"/>
    </xf>
    <xf numFmtId="38" fontId="7" fillId="0" borderId="14" xfId="1" applyFont="1" applyFill="1" applyBorder="1" applyAlignment="1">
      <alignment vertical="center"/>
    </xf>
    <xf numFmtId="38" fontId="7" fillId="0" borderId="16" xfId="1" applyFont="1" applyFill="1" applyBorder="1" applyAlignment="1">
      <alignment vertical="center"/>
    </xf>
    <xf numFmtId="38" fontId="7" fillId="0" borderId="15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0" fontId="7" fillId="0" borderId="6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38" fontId="7" fillId="0" borderId="11" xfId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38" fontId="7" fillId="0" borderId="23" xfId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38" fontId="7" fillId="2" borderId="8" xfId="1" applyFont="1" applyFill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3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0" borderId="12" xfId="1" applyFont="1" applyBorder="1" applyAlignment="1">
      <alignment vertical="center"/>
    </xf>
    <xf numFmtId="176" fontId="7" fillId="0" borderId="13" xfId="0" applyNumberFormat="1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38" fontId="7" fillId="0" borderId="21" xfId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24" xfId="0" applyFont="1" applyBorder="1" applyAlignment="1">
      <alignment horizontal="distributed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8" fontId="7" fillId="0" borderId="6" xfId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0" fontId="7" fillId="0" borderId="6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distributed" vertical="center" wrapText="1"/>
    </xf>
    <xf numFmtId="0" fontId="7" fillId="0" borderId="6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7" xfId="0" applyFont="1" applyBorder="1" applyAlignment="1">
      <alignment horizontal="right" vertical="center"/>
    </xf>
    <xf numFmtId="0" fontId="7" fillId="0" borderId="37" xfId="0" applyFont="1" applyBorder="1" applyAlignment="1">
      <alignment horizontal="right" vertical="center"/>
    </xf>
    <xf numFmtId="0" fontId="7" fillId="0" borderId="44" xfId="0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38" fontId="7" fillId="0" borderId="20" xfId="1" applyFont="1" applyBorder="1" applyAlignment="1">
      <alignment vertical="center"/>
    </xf>
    <xf numFmtId="38" fontId="7" fillId="0" borderId="19" xfId="1" applyFont="1" applyFill="1" applyBorder="1" applyAlignment="1">
      <alignment horizontal="right" vertical="center"/>
    </xf>
    <xf numFmtId="38" fontId="7" fillId="0" borderId="63" xfId="1" applyFont="1" applyFill="1" applyBorder="1" applyAlignment="1">
      <alignment horizontal="right" vertical="center"/>
    </xf>
    <xf numFmtId="38" fontId="7" fillId="0" borderId="20" xfId="1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38" fontId="7" fillId="0" borderId="21" xfId="1" applyFont="1" applyFill="1" applyBorder="1" applyAlignment="1">
      <alignment horizontal="right" vertical="center"/>
    </xf>
    <xf numFmtId="38" fontId="7" fillId="0" borderId="46" xfId="1" applyFont="1" applyFill="1" applyBorder="1" applyAlignment="1">
      <alignment horizontal="right" vertical="center"/>
    </xf>
    <xf numFmtId="38" fontId="7" fillId="0" borderId="23" xfId="1" applyFont="1" applyBorder="1" applyAlignment="1">
      <alignment vertical="center"/>
    </xf>
    <xf numFmtId="38" fontId="7" fillId="0" borderId="24" xfId="1" applyFont="1" applyBorder="1" applyAlignment="1">
      <alignment vertical="center"/>
    </xf>
    <xf numFmtId="38" fontId="7" fillId="0" borderId="51" xfId="1" applyFont="1" applyFill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38" fontId="7" fillId="0" borderId="16" xfId="1" applyFont="1" applyBorder="1" applyAlignment="1">
      <alignment vertical="center"/>
    </xf>
    <xf numFmtId="38" fontId="7" fillId="0" borderId="21" xfId="1" applyFont="1" applyFill="1" applyBorder="1" applyAlignment="1">
      <alignment vertical="center"/>
    </xf>
    <xf numFmtId="38" fontId="7" fillId="0" borderId="46" xfId="1" applyFont="1" applyFill="1" applyBorder="1" applyAlignment="1">
      <alignment vertical="center"/>
    </xf>
    <xf numFmtId="38" fontId="7" fillId="0" borderId="51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61" xfId="1" applyFont="1" applyFill="1" applyBorder="1" applyAlignment="1">
      <alignment horizontal="right" vertical="center"/>
    </xf>
    <xf numFmtId="38" fontId="7" fillId="0" borderId="48" xfId="1" applyFont="1" applyFill="1" applyBorder="1" applyAlignment="1">
      <alignment horizontal="right" vertical="center"/>
    </xf>
    <xf numFmtId="38" fontId="7" fillId="0" borderId="11" xfId="1" applyFont="1" applyFill="1" applyBorder="1" applyAlignment="1">
      <alignment vertical="center"/>
    </xf>
    <xf numFmtId="38" fontId="7" fillId="0" borderId="10" xfId="1" applyFont="1" applyFill="1" applyBorder="1" applyAlignment="1">
      <alignment vertical="center"/>
    </xf>
    <xf numFmtId="38" fontId="7" fillId="0" borderId="23" xfId="1" applyFont="1" applyFill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4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horizontal="distributed" vertical="center"/>
    </xf>
    <xf numFmtId="38" fontId="12" fillId="0" borderId="12" xfId="1" applyFont="1" applyBorder="1" applyAlignment="1">
      <alignment vertical="center"/>
    </xf>
    <xf numFmtId="176" fontId="12" fillId="0" borderId="13" xfId="0" applyNumberFormat="1" applyFont="1" applyBorder="1" applyAlignment="1">
      <alignment vertical="center"/>
    </xf>
    <xf numFmtId="176" fontId="12" fillId="0" borderId="11" xfId="0" applyNumberFormat="1" applyFont="1" applyBorder="1" applyAlignment="1">
      <alignment vertical="center"/>
    </xf>
    <xf numFmtId="176" fontId="12" fillId="0" borderId="10" xfId="0" applyNumberFormat="1" applyFont="1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distributed" vertical="center"/>
    </xf>
    <xf numFmtId="38" fontId="12" fillId="0" borderId="17" xfId="1" applyFont="1" applyBorder="1" applyAlignment="1">
      <alignment vertical="center"/>
    </xf>
    <xf numFmtId="176" fontId="12" fillId="0" borderId="14" xfId="0" applyNumberFormat="1" applyFont="1" applyBorder="1" applyAlignment="1">
      <alignment vertical="center"/>
    </xf>
    <xf numFmtId="176" fontId="12" fillId="0" borderId="16" xfId="0" applyNumberFormat="1" applyFont="1" applyBorder="1" applyAlignment="1">
      <alignment vertical="center"/>
    </xf>
    <xf numFmtId="176" fontId="12" fillId="0" borderId="15" xfId="0" applyNumberFormat="1" applyFont="1" applyBorder="1" applyAlignment="1">
      <alignment vertical="center"/>
    </xf>
    <xf numFmtId="0" fontId="12" fillId="0" borderId="18" xfId="0" applyFont="1" applyBorder="1" applyAlignment="1">
      <alignment horizontal="distributed" vertical="center"/>
    </xf>
    <xf numFmtId="38" fontId="12" fillId="0" borderId="19" xfId="1" applyFont="1" applyBorder="1" applyAlignment="1">
      <alignment vertical="center"/>
    </xf>
    <xf numFmtId="176" fontId="12" fillId="0" borderId="3" xfId="0" applyNumberFormat="1" applyFont="1" applyBorder="1" applyAlignment="1">
      <alignment vertical="center"/>
    </xf>
    <xf numFmtId="176" fontId="12" fillId="0" borderId="20" xfId="0" applyNumberFormat="1" applyFont="1" applyBorder="1" applyAlignment="1">
      <alignment vertical="center"/>
    </xf>
    <xf numFmtId="176" fontId="12" fillId="0" borderId="18" xfId="0" applyNumberFormat="1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center"/>
    </xf>
    <xf numFmtId="38" fontId="12" fillId="0" borderId="6" xfId="1" applyFont="1" applyBorder="1" applyAlignment="1">
      <alignment vertical="center"/>
    </xf>
    <xf numFmtId="176" fontId="12" fillId="0" borderId="7" xfId="0" applyNumberFormat="1" applyFont="1" applyBorder="1" applyAlignment="1">
      <alignment vertical="center"/>
    </xf>
    <xf numFmtId="176" fontId="12" fillId="0" borderId="8" xfId="0" applyNumberFormat="1" applyFont="1" applyBorder="1" applyAlignment="1">
      <alignment vertical="center"/>
    </xf>
    <xf numFmtId="176" fontId="12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12" fillId="0" borderId="6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distributed" vertical="center"/>
    </xf>
    <xf numFmtId="0" fontId="12" fillId="0" borderId="10" xfId="0" applyFont="1" applyBorder="1" applyAlignment="1">
      <alignment horizontal="distributed" vertical="center"/>
    </xf>
    <xf numFmtId="0" fontId="12" fillId="0" borderId="22" xfId="0" applyFont="1" applyBorder="1" applyAlignment="1">
      <alignment horizontal="distributed" vertical="center"/>
    </xf>
    <xf numFmtId="0" fontId="12" fillId="0" borderId="24" xfId="0" applyFont="1" applyBorder="1" applyAlignment="1">
      <alignment horizontal="distributed" vertical="center"/>
    </xf>
    <xf numFmtId="38" fontId="12" fillId="0" borderId="21" xfId="1" applyFont="1" applyBorder="1" applyAlignment="1">
      <alignment horizontal="right" vertical="center"/>
    </xf>
    <xf numFmtId="176" fontId="12" fillId="0" borderId="22" xfId="0" applyNumberFormat="1" applyFont="1" applyBorder="1" applyAlignment="1">
      <alignment horizontal="right" vertical="center"/>
    </xf>
    <xf numFmtId="176" fontId="12" fillId="0" borderId="23" xfId="0" applyNumberFormat="1" applyFont="1" applyBorder="1" applyAlignment="1">
      <alignment horizontal="right" vertical="center"/>
    </xf>
    <xf numFmtId="176" fontId="12" fillId="0" borderId="24" xfId="0" applyNumberFormat="1" applyFont="1" applyBorder="1" applyAlignment="1">
      <alignment horizontal="right" vertical="center"/>
    </xf>
    <xf numFmtId="38" fontId="12" fillId="0" borderId="21" xfId="1" applyFont="1" applyBorder="1" applyAlignment="1">
      <alignment vertical="center"/>
    </xf>
    <xf numFmtId="176" fontId="12" fillId="0" borderId="22" xfId="0" applyNumberFormat="1" applyFont="1" applyBorder="1" applyAlignment="1">
      <alignment vertical="center"/>
    </xf>
    <xf numFmtId="176" fontId="12" fillId="0" borderId="23" xfId="0" applyNumberFormat="1" applyFont="1" applyBorder="1" applyAlignment="1">
      <alignment vertical="center"/>
    </xf>
    <xf numFmtId="176" fontId="12" fillId="0" borderId="24" xfId="0" applyNumberFormat="1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27" xfId="0" applyFont="1" applyBorder="1" applyAlignment="1">
      <alignment horizontal="distributed" vertical="center" wrapText="1"/>
    </xf>
    <xf numFmtId="0" fontId="12" fillId="0" borderId="28" xfId="0" applyFont="1" applyBorder="1" applyAlignment="1">
      <alignment horizontal="distributed" vertical="center" wrapText="1"/>
    </xf>
    <xf numFmtId="176" fontId="12" fillId="0" borderId="25" xfId="0" applyNumberFormat="1" applyFont="1" applyBorder="1" applyAlignment="1">
      <alignment vertical="center"/>
    </xf>
    <xf numFmtId="176" fontId="12" fillId="0" borderId="26" xfId="0" applyNumberFormat="1" applyFont="1" applyBorder="1" applyAlignment="1">
      <alignment vertical="center"/>
    </xf>
    <xf numFmtId="176" fontId="12" fillId="0" borderId="27" xfId="0" applyNumberFormat="1" applyFont="1" applyBorder="1" applyAlignment="1">
      <alignment vertical="center"/>
    </xf>
    <xf numFmtId="176" fontId="12" fillId="0" borderId="2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2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5" xfId="0" applyFont="1" applyBorder="1" applyAlignment="1">
      <alignment horizontal="distributed" vertical="center" wrapText="1"/>
    </xf>
    <xf numFmtId="0" fontId="12" fillId="0" borderId="26" xfId="0" applyFont="1" applyBorder="1" applyAlignment="1">
      <alignment horizontal="distributed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1" xfId="0" applyFont="1" applyBorder="1" applyAlignment="1">
      <alignment horizontal="distributed" vertical="center"/>
    </xf>
    <xf numFmtId="0" fontId="12" fillId="0" borderId="2" xfId="0" applyFont="1" applyBorder="1" applyAlignment="1">
      <alignment horizontal="distributed" vertical="center"/>
    </xf>
    <xf numFmtId="0" fontId="12" fillId="0" borderId="14" xfId="0" applyFont="1" applyBorder="1" applyAlignment="1">
      <alignment horizontal="center" vertical="center"/>
    </xf>
    <xf numFmtId="38" fontId="12" fillId="0" borderId="16" xfId="1" applyFont="1" applyBorder="1" applyAlignment="1">
      <alignment vertical="center"/>
    </xf>
    <xf numFmtId="38" fontId="12" fillId="0" borderId="30" xfId="1" applyFont="1" applyBorder="1" applyAlignment="1">
      <alignment vertical="center"/>
    </xf>
    <xf numFmtId="0" fontId="12" fillId="0" borderId="41" xfId="0" applyFont="1" applyBorder="1" applyAlignment="1">
      <alignment horizontal="distributed" vertical="center"/>
    </xf>
    <xf numFmtId="0" fontId="12" fillId="0" borderId="42" xfId="0" applyFont="1" applyBorder="1" applyAlignment="1">
      <alignment horizontal="distributed" vertical="center"/>
    </xf>
    <xf numFmtId="38" fontId="12" fillId="0" borderId="15" xfId="1" applyFont="1" applyBorder="1" applyAlignment="1">
      <alignment vertical="center"/>
    </xf>
    <xf numFmtId="38" fontId="12" fillId="0" borderId="58" xfId="1" applyFont="1" applyBorder="1" applyAlignment="1">
      <alignment vertical="center"/>
    </xf>
    <xf numFmtId="0" fontId="12" fillId="0" borderId="5" xfId="0" applyFont="1" applyBorder="1" applyAlignment="1">
      <alignment horizontal="right" vertical="center"/>
    </xf>
    <xf numFmtId="38" fontId="12" fillId="0" borderId="8" xfId="1" applyFont="1" applyBorder="1" applyAlignment="1">
      <alignment vertical="center"/>
    </xf>
    <xf numFmtId="38" fontId="12" fillId="0" borderId="9" xfId="1" applyFont="1" applyBorder="1" applyAlignment="1">
      <alignment vertical="center"/>
    </xf>
    <xf numFmtId="38" fontId="12" fillId="0" borderId="31" xfId="1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vertical="center"/>
    </xf>
    <xf numFmtId="176" fontId="12" fillId="2" borderId="12" xfId="0" applyNumberFormat="1" applyFont="1" applyFill="1" applyBorder="1" applyAlignment="1">
      <alignment vertical="center"/>
    </xf>
    <xf numFmtId="176" fontId="12" fillId="2" borderId="32" xfId="0" applyNumberFormat="1" applyFont="1" applyFill="1" applyBorder="1" applyAlignment="1">
      <alignment vertical="center"/>
    </xf>
    <xf numFmtId="0" fontId="12" fillId="0" borderId="22" xfId="0" applyFont="1" applyBorder="1" applyAlignment="1">
      <alignment horizontal="center" vertical="center"/>
    </xf>
    <xf numFmtId="176" fontId="12" fillId="0" borderId="30" xfId="0" applyNumberFormat="1" applyFont="1" applyBorder="1" applyAlignment="1">
      <alignment vertical="center"/>
    </xf>
    <xf numFmtId="176" fontId="12" fillId="0" borderId="37" xfId="0" applyNumberFormat="1" applyFont="1" applyBorder="1" applyAlignment="1">
      <alignment vertical="center"/>
    </xf>
    <xf numFmtId="176" fontId="12" fillId="0" borderId="6" xfId="0" applyNumberFormat="1" applyFont="1" applyBorder="1" applyAlignment="1">
      <alignment vertical="center"/>
    </xf>
    <xf numFmtId="176" fontId="12" fillId="0" borderId="31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distributed" vertical="center" wrapText="1"/>
    </xf>
    <xf numFmtId="38" fontId="12" fillId="0" borderId="39" xfId="1" applyFont="1" applyBorder="1" applyAlignment="1">
      <alignment vertical="center"/>
    </xf>
    <xf numFmtId="38" fontId="12" fillId="0" borderId="57" xfId="1" applyFont="1" applyBorder="1" applyAlignment="1">
      <alignment vertical="center"/>
    </xf>
    <xf numFmtId="0" fontId="12" fillId="0" borderId="30" xfId="0" applyFont="1" applyBorder="1" applyAlignment="1">
      <alignment horizontal="distributed" vertical="center"/>
    </xf>
    <xf numFmtId="0" fontId="12" fillId="0" borderId="31" xfId="0" applyFont="1" applyBorder="1" applyAlignment="1">
      <alignment horizontal="distributed" vertical="center"/>
    </xf>
    <xf numFmtId="0" fontId="12" fillId="0" borderId="64" xfId="0" applyFont="1" applyBorder="1" applyAlignment="1">
      <alignment horizontal="center" vertical="center"/>
    </xf>
    <xf numFmtId="38" fontId="12" fillId="0" borderId="11" xfId="1" applyFont="1" applyBorder="1" applyAlignment="1">
      <alignment vertical="center"/>
    </xf>
    <xf numFmtId="38" fontId="12" fillId="0" borderId="32" xfId="1" applyFont="1" applyBorder="1" applyAlignment="1">
      <alignment vertical="center"/>
    </xf>
    <xf numFmtId="0" fontId="12" fillId="0" borderId="30" xfId="0" applyFont="1" applyBorder="1" applyAlignment="1">
      <alignment horizontal="center" vertical="center"/>
    </xf>
    <xf numFmtId="38" fontId="12" fillId="0" borderId="23" xfId="1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34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38" fontId="7" fillId="0" borderId="58" xfId="1" applyFont="1" applyFill="1" applyBorder="1" applyAlignment="1">
      <alignment horizontal="right" vertical="center"/>
    </xf>
    <xf numFmtId="38" fontId="7" fillId="0" borderId="40" xfId="1" applyFont="1" applyFill="1" applyBorder="1" applyAlignment="1">
      <alignment vertical="center"/>
    </xf>
    <xf numFmtId="38" fontId="7" fillId="0" borderId="75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15" xfId="1" applyFont="1" applyFill="1" applyBorder="1" applyAlignment="1">
      <alignment vertical="center"/>
    </xf>
    <xf numFmtId="38" fontId="7" fillId="0" borderId="14" xfId="1" applyFont="1" applyFill="1" applyBorder="1" applyAlignment="1">
      <alignment horizontal="right" vertical="center"/>
    </xf>
    <xf numFmtId="38" fontId="7" fillId="0" borderId="15" xfId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35" xfId="0" applyFont="1" applyBorder="1" applyAlignment="1">
      <alignment horizontal="center" vertical="distributed" wrapText="1"/>
    </xf>
    <xf numFmtId="38" fontId="7" fillId="0" borderId="32" xfId="1" applyFont="1" applyFill="1" applyBorder="1" applyAlignment="1">
      <alignment horizontal="right" vertical="center"/>
    </xf>
    <xf numFmtId="0" fontId="8" fillId="0" borderId="54" xfId="0" applyFont="1" applyBorder="1"/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38" fontId="7" fillId="0" borderId="13" xfId="1" applyFont="1" applyFill="1" applyBorder="1" applyAlignment="1">
      <alignment horizontal="right" vertical="center"/>
    </xf>
    <xf numFmtId="38" fontId="7" fillId="0" borderId="10" xfId="1" applyFont="1" applyFill="1" applyBorder="1" applyAlignment="1">
      <alignment horizontal="right" vertical="center"/>
    </xf>
    <xf numFmtId="38" fontId="7" fillId="0" borderId="58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17" xfId="1" applyFont="1" applyFill="1" applyBorder="1" applyAlignment="1">
      <alignment vertical="center"/>
    </xf>
    <xf numFmtId="38" fontId="7" fillId="0" borderId="16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32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69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3" borderId="22" xfId="1" applyFont="1" applyFill="1" applyBorder="1" applyAlignment="1">
      <alignment vertical="center"/>
    </xf>
    <xf numFmtId="38" fontId="7" fillId="3" borderId="24" xfId="1" applyFont="1" applyFill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38" fontId="7" fillId="0" borderId="73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7" xfId="1" applyFont="1" applyFill="1" applyBorder="1" applyAlignment="1">
      <alignment vertical="center"/>
    </xf>
    <xf numFmtId="38" fontId="7" fillId="0" borderId="44" xfId="1" applyFont="1" applyFill="1" applyBorder="1" applyAlignment="1">
      <alignment vertical="center"/>
    </xf>
    <xf numFmtId="38" fontId="7" fillId="3" borderId="7" xfId="1" applyFont="1" applyFill="1" applyBorder="1" applyAlignment="1">
      <alignment vertical="center"/>
    </xf>
    <xf numFmtId="38" fontId="7" fillId="3" borderId="9" xfId="1" applyFont="1" applyFill="1" applyBorder="1" applyAlignment="1">
      <alignment vertical="center"/>
    </xf>
    <xf numFmtId="177" fontId="7" fillId="2" borderId="71" xfId="1" applyNumberFormat="1" applyFont="1" applyFill="1" applyBorder="1" applyAlignment="1">
      <alignment horizontal="right" vertical="center"/>
    </xf>
    <xf numFmtId="177" fontId="7" fillId="2" borderId="34" xfId="1" applyNumberFormat="1" applyFont="1" applyFill="1" applyBorder="1" applyAlignment="1">
      <alignment vertical="center"/>
    </xf>
    <xf numFmtId="177" fontId="7" fillId="2" borderId="62" xfId="1" applyNumberFormat="1" applyFont="1" applyFill="1" applyBorder="1" applyAlignment="1">
      <alignment vertical="center"/>
    </xf>
    <xf numFmtId="177" fontId="7" fillId="2" borderId="66" xfId="1" applyNumberFormat="1" applyFont="1" applyFill="1" applyBorder="1" applyAlignment="1">
      <alignment vertical="center"/>
    </xf>
    <xf numFmtId="177" fontId="7" fillId="2" borderId="34" xfId="1" applyNumberFormat="1" applyFont="1" applyFill="1" applyBorder="1" applyAlignment="1">
      <alignment horizontal="right" vertical="center"/>
    </xf>
    <xf numFmtId="177" fontId="7" fillId="2" borderId="66" xfId="1" applyNumberFormat="1" applyFont="1" applyFill="1" applyBorder="1" applyAlignment="1">
      <alignment horizontal="right" vertical="center"/>
    </xf>
    <xf numFmtId="177" fontId="7" fillId="2" borderId="32" xfId="1" applyNumberFormat="1" applyFont="1" applyFill="1" applyBorder="1" applyAlignment="1">
      <alignment horizontal="right" vertical="center"/>
    </xf>
    <xf numFmtId="177" fontId="7" fillId="2" borderId="13" xfId="1" applyNumberFormat="1" applyFont="1" applyFill="1" applyBorder="1" applyAlignment="1">
      <alignment vertical="center"/>
    </xf>
    <xf numFmtId="177" fontId="7" fillId="2" borderId="11" xfId="1" applyNumberFormat="1" applyFont="1" applyFill="1" applyBorder="1" applyAlignment="1">
      <alignment vertical="center"/>
    </xf>
    <xf numFmtId="177" fontId="7" fillId="2" borderId="10" xfId="1" applyNumberFormat="1" applyFont="1" applyFill="1" applyBorder="1" applyAlignment="1">
      <alignment vertical="center"/>
    </xf>
    <xf numFmtId="177" fontId="7" fillId="2" borderId="13" xfId="1" applyNumberFormat="1" applyFont="1" applyFill="1" applyBorder="1" applyAlignment="1">
      <alignment horizontal="right" vertical="center"/>
    </xf>
    <xf numFmtId="177" fontId="7" fillId="2" borderId="10" xfId="1" applyNumberFormat="1" applyFont="1" applyFill="1" applyBorder="1" applyAlignment="1">
      <alignment horizontal="right" vertical="center"/>
    </xf>
    <xf numFmtId="177" fontId="7" fillId="0" borderId="30" xfId="1" applyNumberFormat="1" applyFont="1" applyFill="1" applyBorder="1" applyAlignment="1">
      <alignment vertical="center"/>
    </xf>
    <xf numFmtId="177" fontId="7" fillId="0" borderId="50" xfId="1" applyNumberFormat="1" applyFont="1" applyFill="1" applyBorder="1" applyAlignment="1">
      <alignment vertical="center"/>
    </xf>
    <xf numFmtId="177" fontId="7" fillId="0" borderId="21" xfId="1" applyNumberFormat="1" applyFont="1" applyFill="1" applyBorder="1" applyAlignment="1">
      <alignment vertical="center"/>
    </xf>
    <xf numFmtId="177" fontId="7" fillId="0" borderId="23" xfId="1" applyNumberFormat="1" applyFont="1" applyFill="1" applyBorder="1" applyAlignment="1">
      <alignment vertical="center"/>
    </xf>
    <xf numFmtId="177" fontId="7" fillId="0" borderId="24" xfId="1" applyNumberFormat="1" applyFont="1" applyFill="1" applyBorder="1" applyAlignment="1">
      <alignment vertical="center"/>
    </xf>
    <xf numFmtId="177" fontId="7" fillId="0" borderId="22" xfId="1" applyNumberFormat="1" applyFont="1" applyFill="1" applyBorder="1" applyAlignment="1">
      <alignment vertical="center"/>
    </xf>
    <xf numFmtId="177" fontId="7" fillId="0" borderId="14" xfId="1" applyNumberFormat="1" applyFont="1" applyFill="1" applyBorder="1" applyAlignment="1">
      <alignment vertical="center"/>
    </xf>
    <xf numFmtId="177" fontId="7" fillId="0" borderId="15" xfId="1" applyNumberFormat="1" applyFont="1" applyFill="1" applyBorder="1" applyAlignment="1">
      <alignment vertical="center"/>
    </xf>
    <xf numFmtId="177" fontId="7" fillId="0" borderId="32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7" fontId="7" fillId="0" borderId="69" xfId="1" applyNumberFormat="1" applyFont="1" applyFill="1" applyBorder="1" applyAlignment="1">
      <alignment vertical="center"/>
    </xf>
    <xf numFmtId="177" fontId="7" fillId="0" borderId="39" xfId="1" applyNumberFormat="1" applyFont="1" applyFill="1" applyBorder="1" applyAlignment="1">
      <alignment vertical="center"/>
    </xf>
    <xf numFmtId="177" fontId="7" fillId="0" borderId="79" xfId="1" applyNumberFormat="1" applyFont="1" applyFill="1" applyBorder="1" applyAlignment="1">
      <alignment vertical="center"/>
    </xf>
    <xf numFmtId="177" fontId="7" fillId="0" borderId="57" xfId="1" applyNumberFormat="1" applyFont="1" applyFill="1" applyBorder="1" applyAlignment="1">
      <alignment vertical="center"/>
    </xf>
    <xf numFmtId="177" fontId="7" fillId="0" borderId="13" xfId="1" applyNumberFormat="1" applyFont="1" applyFill="1" applyBorder="1" applyAlignment="1">
      <alignment vertical="center"/>
    </xf>
    <xf numFmtId="177" fontId="7" fillId="0" borderId="10" xfId="1" applyNumberFormat="1" applyFont="1" applyFill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177" fontId="7" fillId="0" borderId="31" xfId="1" applyNumberFormat="1" applyFont="1" applyFill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68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78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177" fontId="7" fillId="0" borderId="7" xfId="1" applyNumberFormat="1" applyFont="1" applyFill="1" applyBorder="1" applyAlignment="1">
      <alignment vertical="center"/>
    </xf>
    <xf numFmtId="177" fontId="7" fillId="0" borderId="9" xfId="1" applyNumberFormat="1" applyFont="1" applyFill="1" applyBorder="1" applyAlignment="1">
      <alignment vertical="center"/>
    </xf>
    <xf numFmtId="177" fontId="7" fillId="2" borderId="71" xfId="1" applyNumberFormat="1" applyFont="1" applyFill="1" applyBorder="1" applyAlignment="1">
      <alignment vertical="center"/>
    </xf>
    <xf numFmtId="177" fontId="7" fillId="2" borderId="40" xfId="1" applyNumberFormat="1" applyFont="1" applyFill="1" applyBorder="1" applyAlignment="1">
      <alignment vertical="center"/>
    </xf>
    <xf numFmtId="177" fontId="7" fillId="2" borderId="75" xfId="1" applyNumberFormat="1" applyFont="1" applyFill="1" applyBorder="1" applyAlignment="1">
      <alignment vertical="center"/>
    </xf>
    <xf numFmtId="177" fontId="7" fillId="2" borderId="3" xfId="1" applyNumberFormat="1" applyFont="1" applyFill="1" applyBorder="1" applyAlignment="1">
      <alignment vertical="center"/>
    </xf>
    <xf numFmtId="177" fontId="7" fillId="2" borderId="18" xfId="1" applyNumberFormat="1" applyFont="1" applyFill="1" applyBorder="1" applyAlignment="1">
      <alignment vertical="center"/>
    </xf>
    <xf numFmtId="177" fontId="7" fillId="2" borderId="32" xfId="1" applyNumberFormat="1" applyFont="1" applyFill="1" applyBorder="1" applyAlignment="1">
      <alignment vertical="center"/>
    </xf>
    <xf numFmtId="177" fontId="7" fillId="2" borderId="54" xfId="1" applyNumberFormat="1" applyFont="1" applyFill="1" applyBorder="1" applyAlignment="1">
      <alignment vertical="center"/>
    </xf>
    <xf numFmtId="177" fontId="7" fillId="2" borderId="12" xfId="1" applyNumberFormat="1" applyFont="1" applyFill="1" applyBorder="1" applyAlignment="1">
      <alignment vertical="center"/>
    </xf>
    <xf numFmtId="177" fontId="7" fillId="2" borderId="22" xfId="1" applyNumberFormat="1" applyFont="1" applyFill="1" applyBorder="1" applyAlignment="1">
      <alignment vertical="center"/>
    </xf>
    <xf numFmtId="177" fontId="7" fillId="2" borderId="24" xfId="1" applyNumberFormat="1" applyFont="1" applyFill="1" applyBorder="1" applyAlignment="1">
      <alignment vertical="center"/>
    </xf>
    <xf numFmtId="177" fontId="7" fillId="0" borderId="67" xfId="1" applyNumberFormat="1" applyFont="1" applyFill="1" applyBorder="1" applyAlignment="1">
      <alignment vertical="center"/>
    </xf>
    <xf numFmtId="177" fontId="7" fillId="0" borderId="17" xfId="1" applyNumberFormat="1" applyFont="1" applyFill="1" applyBorder="1" applyAlignment="1">
      <alignment vertical="center"/>
    </xf>
    <xf numFmtId="177" fontId="7" fillId="0" borderId="16" xfId="1" applyNumberFormat="1" applyFont="1" applyFill="1" applyBorder="1" applyAlignment="1">
      <alignment vertical="center"/>
    </xf>
    <xf numFmtId="177" fontId="7" fillId="0" borderId="58" xfId="1" applyNumberFormat="1" applyFont="1" applyFill="1" applyBorder="1" applyAlignment="1">
      <alignment vertical="center"/>
    </xf>
    <xf numFmtId="177" fontId="7" fillId="0" borderId="54" xfId="1" applyNumberFormat="1" applyFont="1" applyFill="1" applyBorder="1" applyAlignment="1">
      <alignment vertical="center"/>
    </xf>
    <xf numFmtId="177" fontId="7" fillId="0" borderId="12" xfId="1" applyNumberFormat="1" applyFont="1" applyFill="1" applyBorder="1" applyAlignment="1">
      <alignment vertical="center"/>
    </xf>
    <xf numFmtId="177" fontId="7" fillId="0" borderId="11" xfId="1" applyNumberFormat="1" applyFont="1" applyFill="1" applyBorder="1" applyAlignment="1">
      <alignment vertical="center"/>
    </xf>
    <xf numFmtId="0" fontId="14" fillId="0" borderId="35" xfId="0" applyFont="1" applyBorder="1" applyAlignment="1">
      <alignment horizontal="center" vertical="distributed" wrapText="1"/>
    </xf>
    <xf numFmtId="38" fontId="7" fillId="0" borderId="64" xfId="1" applyFont="1" applyFill="1" applyBorder="1" applyAlignment="1">
      <alignment vertical="center"/>
    </xf>
    <xf numFmtId="177" fontId="7" fillId="0" borderId="40" xfId="1" applyNumberFormat="1" applyFont="1" applyFill="1" applyBorder="1" applyAlignment="1">
      <alignment vertical="center"/>
    </xf>
    <xf numFmtId="177" fontId="7" fillId="0" borderId="62" xfId="1" applyNumberFormat="1" applyFont="1" applyFill="1" applyBorder="1" applyAlignment="1">
      <alignment vertical="center"/>
    </xf>
    <xf numFmtId="177" fontId="7" fillId="0" borderId="66" xfId="1" applyNumberFormat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7" fillId="0" borderId="18" xfId="1" applyFont="1" applyFill="1" applyBorder="1" applyAlignment="1">
      <alignment vertical="center"/>
    </xf>
    <xf numFmtId="38" fontId="7" fillId="0" borderId="30" xfId="1" applyFont="1" applyFill="1" applyBorder="1" applyAlignment="1">
      <alignment vertical="center"/>
    </xf>
    <xf numFmtId="0" fontId="8" fillId="0" borderId="54" xfId="0" applyFont="1" applyBorder="1" applyAlignment="1">
      <alignment vertical="center"/>
    </xf>
    <xf numFmtId="38" fontId="7" fillId="0" borderId="31" xfId="1" applyFont="1" applyFill="1" applyBorder="1" applyAlignment="1">
      <alignment vertical="center"/>
    </xf>
    <xf numFmtId="38" fontId="7" fillId="0" borderId="7" xfId="1" applyFont="1" applyFill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0" fontId="7" fillId="0" borderId="76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36" xfId="0" applyFont="1" applyBorder="1" applyAlignment="1">
      <alignment horizontal="right" vertical="center"/>
    </xf>
    <xf numFmtId="0" fontId="7" fillId="0" borderId="6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38" fontId="7" fillId="0" borderId="76" xfId="1" applyFont="1" applyBorder="1" applyAlignment="1">
      <alignment vertical="center"/>
    </xf>
    <xf numFmtId="38" fontId="7" fillId="0" borderId="65" xfId="1" applyFont="1" applyBorder="1" applyAlignment="1">
      <alignment vertical="center"/>
    </xf>
    <xf numFmtId="38" fontId="7" fillId="0" borderId="19" xfId="1" applyFont="1" applyFill="1" applyBorder="1" applyAlignment="1">
      <alignment vertical="center"/>
    </xf>
    <xf numFmtId="38" fontId="7" fillId="0" borderId="65" xfId="1" applyFont="1" applyFill="1" applyBorder="1" applyAlignment="1">
      <alignment vertical="center"/>
    </xf>
    <xf numFmtId="38" fontId="7" fillId="0" borderId="63" xfId="1" applyFont="1" applyFill="1" applyBorder="1" applyAlignment="1">
      <alignment vertical="center"/>
    </xf>
    <xf numFmtId="38" fontId="7" fillId="0" borderId="49" xfId="1" applyFont="1" applyFill="1" applyBorder="1" applyAlignment="1">
      <alignment vertical="center"/>
    </xf>
    <xf numFmtId="176" fontId="7" fillId="0" borderId="63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38" fontId="7" fillId="0" borderId="50" xfId="1" applyFont="1" applyBorder="1" applyAlignment="1">
      <alignment vertical="center"/>
    </xf>
    <xf numFmtId="38" fontId="7" fillId="0" borderId="38" xfId="1" applyFont="1" applyBorder="1" applyAlignment="1">
      <alignment vertical="center"/>
    </xf>
    <xf numFmtId="38" fontId="7" fillId="0" borderId="38" xfId="1" applyFont="1" applyFill="1" applyBorder="1" applyAlignment="1">
      <alignment vertical="center"/>
    </xf>
    <xf numFmtId="176" fontId="7" fillId="0" borderId="46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4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38" fontId="7" fillId="0" borderId="52" xfId="1" applyFont="1" applyBorder="1" applyAlignment="1">
      <alignment vertical="center"/>
    </xf>
    <xf numFmtId="38" fontId="7" fillId="0" borderId="56" xfId="1" applyFont="1" applyBorder="1" applyAlignment="1">
      <alignment vertical="center"/>
    </xf>
    <xf numFmtId="38" fontId="7" fillId="0" borderId="6" xfId="1" applyFont="1" applyBorder="1" applyAlignment="1">
      <alignment vertical="center"/>
    </xf>
    <xf numFmtId="38" fontId="7" fillId="0" borderId="61" xfId="1" applyFont="1" applyBorder="1" applyAlignment="1">
      <alignment vertical="center"/>
    </xf>
    <xf numFmtId="38" fontId="7" fillId="0" borderId="48" xfId="1" applyFont="1" applyBorder="1" applyAlignment="1">
      <alignment vertical="center"/>
    </xf>
    <xf numFmtId="176" fontId="7" fillId="0" borderId="61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176" fontId="7" fillId="0" borderId="45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/>
    </xf>
    <xf numFmtId="0" fontId="7" fillId="0" borderId="70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43" xfId="0" applyFont="1" applyBorder="1" applyAlignment="1">
      <alignment horizontal="right" vertical="center"/>
    </xf>
    <xf numFmtId="0" fontId="7" fillId="0" borderId="68" xfId="0" applyFont="1" applyBorder="1" applyAlignment="1">
      <alignment horizontal="right" vertical="center"/>
    </xf>
    <xf numFmtId="0" fontId="7" fillId="0" borderId="78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44" xfId="0" applyFont="1" applyBorder="1" applyAlignment="1">
      <alignment horizontal="center" vertical="center"/>
    </xf>
    <xf numFmtId="0" fontId="7" fillId="0" borderId="13" xfId="0" applyFont="1" applyBorder="1" applyAlignment="1">
      <alignment horizontal="distributed" vertical="center"/>
    </xf>
    <xf numFmtId="38" fontId="7" fillId="0" borderId="63" xfId="1" applyFont="1" applyBorder="1" applyAlignment="1">
      <alignment vertical="center"/>
    </xf>
    <xf numFmtId="177" fontId="7" fillId="0" borderId="20" xfId="1" applyNumberFormat="1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177" fontId="7" fillId="0" borderId="19" xfId="1" applyNumberFormat="1" applyFont="1" applyBorder="1" applyAlignment="1">
      <alignment vertical="center"/>
    </xf>
    <xf numFmtId="177" fontId="7" fillId="0" borderId="63" xfId="1" applyNumberFormat="1" applyFont="1" applyBorder="1" applyAlignment="1">
      <alignment vertical="center"/>
    </xf>
    <xf numFmtId="38" fontId="7" fillId="0" borderId="45" xfId="1" applyFont="1" applyBorder="1" applyAlignment="1">
      <alignment horizontal="right" vertical="center"/>
    </xf>
    <xf numFmtId="38" fontId="7" fillId="0" borderId="11" xfId="1" applyFont="1" applyBorder="1" applyAlignment="1">
      <alignment horizontal="right" vertical="center"/>
    </xf>
    <xf numFmtId="38" fontId="7" fillId="0" borderId="11" xfId="1" applyFont="1" applyBorder="1" applyAlignment="1">
      <alignment vertical="center"/>
    </xf>
    <xf numFmtId="177" fontId="7" fillId="0" borderId="12" xfId="1" applyNumberFormat="1" applyFont="1" applyBorder="1" applyAlignment="1">
      <alignment vertical="center"/>
    </xf>
    <xf numFmtId="177" fontId="7" fillId="0" borderId="13" xfId="1" applyNumberFormat="1" applyFont="1" applyBorder="1" applyAlignment="1">
      <alignment vertical="center"/>
    </xf>
    <xf numFmtId="177" fontId="7" fillId="0" borderId="10" xfId="1" applyNumberFormat="1" applyFont="1" applyBorder="1" applyAlignment="1">
      <alignment vertical="center"/>
    </xf>
    <xf numFmtId="0" fontId="7" fillId="0" borderId="22" xfId="0" applyFont="1" applyBorder="1" applyAlignment="1">
      <alignment horizontal="distributed" vertical="center"/>
    </xf>
    <xf numFmtId="38" fontId="7" fillId="0" borderId="46" xfId="1" applyFont="1" applyBorder="1" applyAlignment="1">
      <alignment vertical="center"/>
    </xf>
    <xf numFmtId="177" fontId="7" fillId="0" borderId="21" xfId="1" applyNumberFormat="1" applyFont="1" applyBorder="1" applyAlignment="1">
      <alignment vertical="center"/>
    </xf>
    <xf numFmtId="177" fontId="7" fillId="0" borderId="46" xfId="1" applyNumberFormat="1" applyFont="1" applyBorder="1" applyAlignment="1">
      <alignment vertical="center"/>
    </xf>
    <xf numFmtId="177" fontId="7" fillId="0" borderId="23" xfId="1" applyNumberFormat="1" applyFont="1" applyBorder="1" applyAlignment="1">
      <alignment vertical="center"/>
    </xf>
    <xf numFmtId="38" fontId="7" fillId="0" borderId="46" xfId="1" applyFont="1" applyBorder="1" applyAlignment="1">
      <alignment horizontal="right" vertical="center"/>
    </xf>
    <xf numFmtId="38" fontId="7" fillId="0" borderId="23" xfId="1" applyFont="1" applyBorder="1" applyAlignment="1">
      <alignment horizontal="right" vertical="center"/>
    </xf>
    <xf numFmtId="177" fontId="7" fillId="0" borderId="50" xfId="1" applyNumberFormat="1" applyFont="1" applyBorder="1" applyAlignment="1">
      <alignment vertical="center"/>
    </xf>
    <xf numFmtId="177" fontId="7" fillId="0" borderId="51" xfId="1" applyNumberFormat="1" applyFont="1" applyBorder="1" applyAlignment="1">
      <alignment vertical="center"/>
    </xf>
    <xf numFmtId="0" fontId="7" fillId="0" borderId="14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177" fontId="7" fillId="0" borderId="6" xfId="1" applyNumberFormat="1" applyFont="1" applyBorder="1" applyAlignment="1">
      <alignment vertical="center"/>
    </xf>
    <xf numFmtId="177" fontId="7" fillId="0" borderId="61" xfId="1" applyNumberFormat="1" applyFont="1" applyBorder="1" applyAlignment="1">
      <alignment vertical="center"/>
    </xf>
    <xf numFmtId="177" fontId="7" fillId="0" borderId="16" xfId="1" applyNumberFormat="1" applyFont="1" applyBorder="1" applyAlignment="1">
      <alignment vertical="center"/>
    </xf>
    <xf numFmtId="38" fontId="7" fillId="0" borderId="47" xfId="1" applyFont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38" fontId="7" fillId="0" borderId="16" xfId="1" applyFont="1" applyBorder="1" applyAlignment="1">
      <alignment vertical="center"/>
    </xf>
    <xf numFmtId="177" fontId="7" fillId="0" borderId="17" xfId="1" applyNumberFormat="1" applyFont="1" applyBorder="1" applyAlignment="1">
      <alignment vertical="center"/>
    </xf>
    <xf numFmtId="177" fontId="7" fillId="0" borderId="52" xfId="1" applyNumberFormat="1" applyFont="1" applyBorder="1" applyAlignment="1">
      <alignment vertical="center"/>
    </xf>
    <xf numFmtId="177" fontId="7" fillId="0" borderId="48" xfId="1" applyNumberFormat="1" applyFont="1" applyBorder="1" applyAlignment="1">
      <alignment vertical="center"/>
    </xf>
    <xf numFmtId="0" fontId="7" fillId="0" borderId="27" xfId="0" applyFont="1" applyBorder="1" applyAlignment="1">
      <alignment horizontal="distributed" vertical="center"/>
    </xf>
    <xf numFmtId="0" fontId="7" fillId="0" borderId="25" xfId="0" applyFont="1" applyBorder="1" applyAlignment="1">
      <alignment horizontal="distributed" vertical="center"/>
    </xf>
    <xf numFmtId="0" fontId="7" fillId="0" borderId="28" xfId="0" applyFont="1" applyBorder="1" applyAlignment="1">
      <alignment horizontal="distributed" vertical="center"/>
    </xf>
    <xf numFmtId="38" fontId="7" fillId="0" borderId="33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177" fontId="7" fillId="0" borderId="25" xfId="1" applyNumberFormat="1" applyFont="1" applyBorder="1" applyAlignment="1">
      <alignment vertical="center"/>
    </xf>
    <xf numFmtId="177" fontId="7" fillId="0" borderId="26" xfId="1" applyNumberFormat="1" applyFont="1" applyBorder="1" applyAlignment="1">
      <alignment vertical="center"/>
    </xf>
    <xf numFmtId="177" fontId="7" fillId="0" borderId="33" xfId="1" applyNumberFormat="1" applyFont="1" applyBorder="1" applyAlignment="1">
      <alignment vertical="center"/>
    </xf>
    <xf numFmtId="38" fontId="7" fillId="0" borderId="26" xfId="1" applyFont="1" applyBorder="1" applyAlignment="1">
      <alignment vertical="center"/>
    </xf>
    <xf numFmtId="38" fontId="7" fillId="0" borderId="77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177" fontId="7" fillId="0" borderId="0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2</xdr:col>
      <xdr:colOff>7620</xdr:colOff>
      <xdr:row>11</xdr:row>
      <xdr:rowOff>0</xdr:rowOff>
    </xdr:to>
    <xdr:sp macro="" textlink="">
      <xdr:nvSpPr>
        <xdr:cNvPr id="1637" name="Line 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ShapeType="1"/>
        </xdr:cNvSpPr>
      </xdr:nvSpPr>
      <xdr:spPr bwMode="auto">
        <a:xfrm flipH="1" flipV="1">
          <a:off x="0" y="1958340"/>
          <a:ext cx="1623060" cy="64008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2</xdr:col>
      <xdr:colOff>7620</xdr:colOff>
      <xdr:row>19</xdr:row>
      <xdr:rowOff>0</xdr:rowOff>
    </xdr:to>
    <xdr:sp macro="" textlink="">
      <xdr:nvSpPr>
        <xdr:cNvPr id="1638" name="Line 2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ShapeType="1"/>
        </xdr:cNvSpPr>
      </xdr:nvSpPr>
      <xdr:spPr bwMode="auto">
        <a:xfrm flipH="1" flipV="1">
          <a:off x="0" y="4305300"/>
          <a:ext cx="1623060" cy="64008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33</xdr:row>
      <xdr:rowOff>7620</xdr:rowOff>
    </xdr:from>
    <xdr:to>
      <xdr:col>3</xdr:col>
      <xdr:colOff>0</xdr:colOff>
      <xdr:row>43</xdr:row>
      <xdr:rowOff>0</xdr:rowOff>
    </xdr:to>
    <xdr:sp macro="" textlink="">
      <xdr:nvSpPr>
        <xdr:cNvPr id="2968" name="Line 1">
          <a:extLst>
            <a:ext uri="{FF2B5EF4-FFF2-40B4-BE49-F238E27FC236}">
              <a16:creationId xmlns:a16="http://schemas.microsoft.com/office/drawing/2014/main" id="{00000000-0008-0000-0200-0000980B0000}"/>
            </a:ext>
          </a:extLst>
        </xdr:cNvPr>
        <xdr:cNvSpPr>
          <a:spLocks noChangeShapeType="1"/>
        </xdr:cNvSpPr>
      </xdr:nvSpPr>
      <xdr:spPr bwMode="auto">
        <a:xfrm>
          <a:off x="632460" y="4815840"/>
          <a:ext cx="960120" cy="136398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32</xdr:row>
      <xdr:rowOff>121920</xdr:rowOff>
    </xdr:from>
    <xdr:to>
      <xdr:col>10</xdr:col>
      <xdr:colOff>0</xdr:colOff>
      <xdr:row>43</xdr:row>
      <xdr:rowOff>7620</xdr:rowOff>
    </xdr:to>
    <xdr:sp macro="" textlink="">
      <xdr:nvSpPr>
        <xdr:cNvPr id="2969" name="Line 2">
          <a:extLst>
            <a:ext uri="{FF2B5EF4-FFF2-40B4-BE49-F238E27FC236}">
              <a16:creationId xmlns:a16="http://schemas.microsoft.com/office/drawing/2014/main" id="{00000000-0008-0000-0200-0000990B0000}"/>
            </a:ext>
          </a:extLst>
        </xdr:cNvPr>
        <xdr:cNvSpPr>
          <a:spLocks noChangeShapeType="1"/>
        </xdr:cNvSpPr>
      </xdr:nvSpPr>
      <xdr:spPr bwMode="auto">
        <a:xfrm>
          <a:off x="7246620" y="4792980"/>
          <a:ext cx="937260" cy="139446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33</xdr:row>
      <xdr:rowOff>0</xdr:rowOff>
    </xdr:from>
    <xdr:to>
      <xdr:col>11</xdr:col>
      <xdr:colOff>0</xdr:colOff>
      <xdr:row>43</xdr:row>
      <xdr:rowOff>0</xdr:rowOff>
    </xdr:to>
    <xdr:sp macro="" textlink="">
      <xdr:nvSpPr>
        <xdr:cNvPr id="2970" name="Line 3">
          <a:extLst>
            <a:ext uri="{FF2B5EF4-FFF2-40B4-BE49-F238E27FC236}">
              <a16:creationId xmlns:a16="http://schemas.microsoft.com/office/drawing/2014/main" id="{00000000-0008-0000-0200-00009A0B0000}"/>
            </a:ext>
          </a:extLst>
        </xdr:cNvPr>
        <xdr:cNvSpPr>
          <a:spLocks noChangeShapeType="1"/>
        </xdr:cNvSpPr>
      </xdr:nvSpPr>
      <xdr:spPr bwMode="auto">
        <a:xfrm>
          <a:off x="8183880" y="4808220"/>
          <a:ext cx="937260" cy="1371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68580</xdr:colOff>
      <xdr:row>19</xdr:row>
      <xdr:rowOff>129540</xdr:rowOff>
    </xdr:from>
    <xdr:to>
      <xdr:col>42</xdr:col>
      <xdr:colOff>121920</xdr:colOff>
      <xdr:row>19</xdr:row>
      <xdr:rowOff>129540</xdr:rowOff>
    </xdr:to>
    <xdr:sp macro="" textlink="">
      <xdr:nvSpPr>
        <xdr:cNvPr id="10372" name="Line 1">
          <a:extLst>
            <a:ext uri="{FF2B5EF4-FFF2-40B4-BE49-F238E27FC236}">
              <a16:creationId xmlns:a16="http://schemas.microsoft.com/office/drawing/2014/main" id="{00000000-0008-0000-0300-000084280000}"/>
            </a:ext>
          </a:extLst>
        </xdr:cNvPr>
        <xdr:cNvSpPr>
          <a:spLocks noChangeShapeType="1"/>
        </xdr:cNvSpPr>
      </xdr:nvSpPr>
      <xdr:spPr bwMode="auto">
        <a:xfrm>
          <a:off x="7879080" y="5417820"/>
          <a:ext cx="243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68580</xdr:colOff>
      <xdr:row>19</xdr:row>
      <xdr:rowOff>129540</xdr:rowOff>
    </xdr:from>
    <xdr:to>
      <xdr:col>44</xdr:col>
      <xdr:colOff>121920</xdr:colOff>
      <xdr:row>19</xdr:row>
      <xdr:rowOff>129540</xdr:rowOff>
    </xdr:to>
    <xdr:sp macro="" textlink="">
      <xdr:nvSpPr>
        <xdr:cNvPr id="10373" name="Line 2">
          <a:extLst>
            <a:ext uri="{FF2B5EF4-FFF2-40B4-BE49-F238E27FC236}">
              <a16:creationId xmlns:a16="http://schemas.microsoft.com/office/drawing/2014/main" id="{00000000-0008-0000-0300-000085280000}"/>
            </a:ext>
          </a:extLst>
        </xdr:cNvPr>
        <xdr:cNvSpPr>
          <a:spLocks noChangeShapeType="1"/>
        </xdr:cNvSpPr>
      </xdr:nvSpPr>
      <xdr:spPr bwMode="auto">
        <a:xfrm>
          <a:off x="8260080" y="5417820"/>
          <a:ext cx="243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99060</xdr:colOff>
      <xdr:row>19</xdr:row>
      <xdr:rowOff>129540</xdr:rowOff>
    </xdr:from>
    <xdr:to>
      <xdr:col>46</xdr:col>
      <xdr:colOff>121920</xdr:colOff>
      <xdr:row>19</xdr:row>
      <xdr:rowOff>129540</xdr:rowOff>
    </xdr:to>
    <xdr:sp macro="" textlink="">
      <xdr:nvSpPr>
        <xdr:cNvPr id="10374" name="Line 3">
          <a:extLst>
            <a:ext uri="{FF2B5EF4-FFF2-40B4-BE49-F238E27FC236}">
              <a16:creationId xmlns:a16="http://schemas.microsoft.com/office/drawing/2014/main" id="{00000000-0008-0000-0300-000086280000}"/>
            </a:ext>
          </a:extLst>
        </xdr:cNvPr>
        <xdr:cNvSpPr>
          <a:spLocks noChangeShapeType="1"/>
        </xdr:cNvSpPr>
      </xdr:nvSpPr>
      <xdr:spPr bwMode="auto">
        <a:xfrm>
          <a:off x="8671560" y="5417820"/>
          <a:ext cx="2133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68580</xdr:colOff>
      <xdr:row>19</xdr:row>
      <xdr:rowOff>129540</xdr:rowOff>
    </xdr:from>
    <xdr:to>
      <xdr:col>48</xdr:col>
      <xdr:colOff>99060</xdr:colOff>
      <xdr:row>19</xdr:row>
      <xdr:rowOff>129540</xdr:rowOff>
    </xdr:to>
    <xdr:sp macro="" textlink="">
      <xdr:nvSpPr>
        <xdr:cNvPr id="10375" name="Line 4">
          <a:extLst>
            <a:ext uri="{FF2B5EF4-FFF2-40B4-BE49-F238E27FC236}">
              <a16:creationId xmlns:a16="http://schemas.microsoft.com/office/drawing/2014/main" id="{00000000-0008-0000-0300-000087280000}"/>
            </a:ext>
          </a:extLst>
        </xdr:cNvPr>
        <xdr:cNvSpPr>
          <a:spLocks noChangeShapeType="1"/>
        </xdr:cNvSpPr>
      </xdr:nvSpPr>
      <xdr:spPr bwMode="auto">
        <a:xfrm>
          <a:off x="9022080" y="5417820"/>
          <a:ext cx="220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5</xdr:col>
      <xdr:colOff>0</xdr:colOff>
      <xdr:row>8</xdr:row>
      <xdr:rowOff>0</xdr:rowOff>
    </xdr:to>
    <xdr:sp macro="" textlink="">
      <xdr:nvSpPr>
        <xdr:cNvPr id="4409" name="Line 1">
          <a:extLst>
            <a:ext uri="{FF2B5EF4-FFF2-40B4-BE49-F238E27FC236}">
              <a16:creationId xmlns:a16="http://schemas.microsoft.com/office/drawing/2014/main" id="{00000000-0008-0000-0400-000039110000}"/>
            </a:ext>
          </a:extLst>
        </xdr:cNvPr>
        <xdr:cNvSpPr>
          <a:spLocks noChangeShapeType="1"/>
        </xdr:cNvSpPr>
      </xdr:nvSpPr>
      <xdr:spPr bwMode="auto">
        <a:xfrm flipH="1" flipV="1">
          <a:off x="0" y="1005840"/>
          <a:ext cx="1981200" cy="143256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5427" name="Line 1">
          <a:extLst>
            <a:ext uri="{FF2B5EF4-FFF2-40B4-BE49-F238E27FC236}">
              <a16:creationId xmlns:a16="http://schemas.microsoft.com/office/drawing/2014/main" id="{00000000-0008-0000-0500-000033150000}"/>
            </a:ext>
          </a:extLst>
        </xdr:cNvPr>
        <xdr:cNvSpPr>
          <a:spLocks noChangeShapeType="1"/>
        </xdr:cNvSpPr>
      </xdr:nvSpPr>
      <xdr:spPr bwMode="auto">
        <a:xfrm flipH="1" flipV="1">
          <a:off x="7620" y="640080"/>
          <a:ext cx="1676400" cy="41148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7620</xdr:rowOff>
    </xdr:from>
    <xdr:to>
      <xdr:col>3</xdr:col>
      <xdr:colOff>0</xdr:colOff>
      <xdr:row>4</xdr:row>
      <xdr:rowOff>236220</xdr:rowOff>
    </xdr:to>
    <xdr:sp macro="" textlink="">
      <xdr:nvSpPr>
        <xdr:cNvPr id="6761" name="Line 1">
          <a:extLst>
            <a:ext uri="{FF2B5EF4-FFF2-40B4-BE49-F238E27FC236}">
              <a16:creationId xmlns:a16="http://schemas.microsoft.com/office/drawing/2014/main" id="{00000000-0008-0000-0600-0000691A0000}"/>
            </a:ext>
          </a:extLst>
        </xdr:cNvPr>
        <xdr:cNvSpPr>
          <a:spLocks noChangeShapeType="1"/>
        </xdr:cNvSpPr>
      </xdr:nvSpPr>
      <xdr:spPr bwMode="auto">
        <a:xfrm flipH="1" flipV="1">
          <a:off x="0" y="762000"/>
          <a:ext cx="2217420" cy="48006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7620</xdr:rowOff>
    </xdr:from>
    <xdr:to>
      <xdr:col>3</xdr:col>
      <xdr:colOff>0</xdr:colOff>
      <xdr:row>16</xdr:row>
      <xdr:rowOff>236220</xdr:rowOff>
    </xdr:to>
    <xdr:sp macro="" textlink="">
      <xdr:nvSpPr>
        <xdr:cNvPr id="6762" name="Line 2">
          <a:extLst>
            <a:ext uri="{FF2B5EF4-FFF2-40B4-BE49-F238E27FC236}">
              <a16:creationId xmlns:a16="http://schemas.microsoft.com/office/drawing/2014/main" id="{00000000-0008-0000-0600-00006A1A0000}"/>
            </a:ext>
          </a:extLst>
        </xdr:cNvPr>
        <xdr:cNvSpPr>
          <a:spLocks noChangeShapeType="1"/>
        </xdr:cNvSpPr>
      </xdr:nvSpPr>
      <xdr:spPr bwMode="auto">
        <a:xfrm flipH="1" flipV="1">
          <a:off x="0" y="4030980"/>
          <a:ext cx="2217420" cy="48006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24"/>
  <sheetViews>
    <sheetView tabSelected="1" view="pageBreakPreview" zoomScaleNormal="100" zoomScaleSheetLayoutView="100" workbookViewId="0">
      <pane xSplit="2" ySplit="11" topLeftCell="C12" activePane="bottomRight" state="frozen"/>
      <selection activeCell="G25" sqref="G25:K25"/>
      <selection pane="topRight" activeCell="G25" sqref="G25:K25"/>
      <selection pane="bottomLeft" activeCell="G25" sqref="G25:K25"/>
      <selection pane="bottomRight" activeCell="C16" sqref="C16"/>
    </sheetView>
  </sheetViews>
  <sheetFormatPr defaultColWidth="8.88671875" defaultRowHeight="19.95" customHeight="1" x14ac:dyDescent="0.2"/>
  <cols>
    <col min="1" max="2" width="11.6640625" style="163" customWidth="1"/>
    <col min="3" max="7" width="15.44140625" style="163" customWidth="1"/>
    <col min="8" max="11" width="8.6640625" style="163" customWidth="1"/>
    <col min="12" max="12" width="1.109375" style="163" customWidth="1"/>
    <col min="13" max="16384" width="8.88671875" style="163"/>
  </cols>
  <sheetData>
    <row r="1" spans="1:11" ht="19.95" customHeight="1" x14ac:dyDescent="0.2">
      <c r="A1" s="237" t="s">
        <v>200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6.95" customHeight="1" x14ac:dyDescent="0.2"/>
    <row r="3" spans="1:11" ht="16.95" customHeight="1" x14ac:dyDescent="0.2">
      <c r="A3" s="163" t="s">
        <v>0</v>
      </c>
    </row>
    <row r="4" spans="1:11" ht="16.95" customHeight="1" x14ac:dyDescent="0.2"/>
    <row r="5" spans="1:11" ht="16.95" customHeight="1" x14ac:dyDescent="0.2">
      <c r="A5" s="164" t="s">
        <v>1</v>
      </c>
    </row>
    <row r="6" spans="1:11" ht="16.95" customHeight="1" x14ac:dyDescent="0.2">
      <c r="A6" s="238" t="s">
        <v>2</v>
      </c>
    </row>
    <row r="7" spans="1:11" ht="16.95" customHeight="1" x14ac:dyDescent="0.2">
      <c r="A7" s="239" t="s">
        <v>251</v>
      </c>
      <c r="B7" s="239"/>
      <c r="C7" s="239"/>
      <c r="D7" s="239"/>
      <c r="E7" s="239"/>
      <c r="F7" s="239"/>
      <c r="G7" s="239"/>
    </row>
    <row r="8" spans="1:11" ht="16.95" customHeight="1" x14ac:dyDescent="0.2">
      <c r="A8" s="163" t="s">
        <v>252</v>
      </c>
    </row>
    <row r="9" spans="1:11" ht="16.95" customHeight="1" x14ac:dyDescent="0.2">
      <c r="A9" s="165" t="s">
        <v>155</v>
      </c>
    </row>
    <row r="10" spans="1:11" ht="25.2" customHeight="1" x14ac:dyDescent="0.2">
      <c r="A10" s="240"/>
      <c r="B10" s="241" t="s">
        <v>3</v>
      </c>
      <c r="C10" s="242" t="s">
        <v>206</v>
      </c>
      <c r="D10" s="243" t="s">
        <v>220</v>
      </c>
      <c r="E10" s="243" t="s">
        <v>227</v>
      </c>
      <c r="F10" s="244" t="s">
        <v>234</v>
      </c>
      <c r="G10" s="244" t="s">
        <v>247</v>
      </c>
      <c r="H10" s="245" t="s">
        <v>4</v>
      </c>
      <c r="I10" s="246"/>
      <c r="J10" s="246"/>
      <c r="K10" s="247"/>
    </row>
    <row r="11" spans="1:11" ht="25.2" customHeight="1" x14ac:dyDescent="0.2">
      <c r="A11" s="248" t="s">
        <v>5</v>
      </c>
      <c r="B11" s="249"/>
      <c r="C11" s="250"/>
      <c r="D11" s="151"/>
      <c r="E11" s="151"/>
      <c r="F11" s="251"/>
      <c r="G11" s="251"/>
      <c r="H11" s="252" t="s">
        <v>220</v>
      </c>
      <c r="I11" s="253" t="s">
        <v>227</v>
      </c>
      <c r="J11" s="253" t="s">
        <v>234</v>
      </c>
      <c r="K11" s="254" t="s">
        <v>247</v>
      </c>
    </row>
    <row r="12" spans="1:11" ht="25.2" customHeight="1" x14ac:dyDescent="0.2">
      <c r="A12" s="255" t="s">
        <v>6</v>
      </c>
      <c r="B12" s="256" t="s">
        <v>7</v>
      </c>
      <c r="C12" s="257">
        <v>610292</v>
      </c>
      <c r="D12" s="257">
        <v>606672</v>
      </c>
      <c r="E12" s="257">
        <v>601642</v>
      </c>
      <c r="F12" s="257">
        <v>600911</v>
      </c>
      <c r="G12" s="257">
        <v>601897</v>
      </c>
      <c r="H12" s="258">
        <f>D12/C12*100</f>
        <v>99.406841315304803</v>
      </c>
      <c r="I12" s="259">
        <f t="shared" ref="H12:J15" si="0">E12/D12*100</f>
        <v>99.170886409789802</v>
      </c>
      <c r="J12" s="259">
        <f t="shared" si="0"/>
        <v>99.878499173927352</v>
      </c>
      <c r="K12" s="260">
        <f>G12/F12*100</f>
        <v>100.16408419882478</v>
      </c>
    </row>
    <row r="13" spans="1:11" ht="25.2" customHeight="1" x14ac:dyDescent="0.2">
      <c r="A13" s="261"/>
      <c r="B13" s="262" t="s">
        <v>8</v>
      </c>
      <c r="C13" s="263">
        <v>545043</v>
      </c>
      <c r="D13" s="263">
        <v>543952</v>
      </c>
      <c r="E13" s="263">
        <v>539402</v>
      </c>
      <c r="F13" s="263">
        <v>540073</v>
      </c>
      <c r="G13" s="263">
        <v>501567</v>
      </c>
      <c r="H13" s="264">
        <f t="shared" si="0"/>
        <v>99.799832306808824</v>
      </c>
      <c r="I13" s="265">
        <f t="shared" si="0"/>
        <v>99.163529134923664</v>
      </c>
      <c r="J13" s="265">
        <f t="shared" si="0"/>
        <v>100.12439701743783</v>
      </c>
      <c r="K13" s="266">
        <f>G13/F13*100</f>
        <v>92.870223099469882</v>
      </c>
    </row>
    <row r="14" spans="1:11" ht="25.2" customHeight="1" x14ac:dyDescent="0.2">
      <c r="A14" s="245" t="s">
        <v>9</v>
      </c>
      <c r="B14" s="267" t="s">
        <v>10</v>
      </c>
      <c r="C14" s="268">
        <v>32340</v>
      </c>
      <c r="D14" s="268">
        <v>32447</v>
      </c>
      <c r="E14" s="268">
        <v>32406</v>
      </c>
      <c r="F14" s="268">
        <v>32624</v>
      </c>
      <c r="G14" s="268">
        <v>32810</v>
      </c>
      <c r="H14" s="269">
        <f t="shared" si="0"/>
        <v>100.3308596165739</v>
      </c>
      <c r="I14" s="270">
        <f t="shared" si="0"/>
        <v>99.873640089992904</v>
      </c>
      <c r="J14" s="270">
        <f t="shared" si="0"/>
        <v>100.67271492933408</v>
      </c>
      <c r="K14" s="271">
        <f>G14/F14*100</f>
        <v>100.57013241785188</v>
      </c>
    </row>
    <row r="15" spans="1:11" ht="25.2" customHeight="1" x14ac:dyDescent="0.2">
      <c r="A15" s="272"/>
      <c r="B15" s="273" t="s">
        <v>11</v>
      </c>
      <c r="C15" s="274">
        <v>30950</v>
      </c>
      <c r="D15" s="274">
        <v>30986</v>
      </c>
      <c r="E15" s="274">
        <v>30966</v>
      </c>
      <c r="F15" s="274">
        <v>31168</v>
      </c>
      <c r="G15" s="274">
        <v>31297</v>
      </c>
      <c r="H15" s="275">
        <f t="shared" si="0"/>
        <v>100.11631663974153</v>
      </c>
      <c r="I15" s="276">
        <f>E15/D15*100</f>
        <v>99.935454721487133</v>
      </c>
      <c r="J15" s="276">
        <f t="shared" si="0"/>
        <v>100.65232836013693</v>
      </c>
      <c r="K15" s="277">
        <f>G15/F15*100</f>
        <v>100.41388603696097</v>
      </c>
    </row>
    <row r="16" spans="1:11" ht="16.95" customHeight="1" x14ac:dyDescent="0.2">
      <c r="A16" s="278"/>
      <c r="B16" s="279"/>
    </row>
    <row r="17" spans="1:11" ht="16.95" customHeight="1" x14ac:dyDescent="0.2">
      <c r="A17" s="165" t="s">
        <v>156</v>
      </c>
    </row>
    <row r="18" spans="1:11" ht="25.2" customHeight="1" x14ac:dyDescent="0.2">
      <c r="A18" s="240"/>
      <c r="B18" s="241" t="s">
        <v>3</v>
      </c>
      <c r="C18" s="280" t="s">
        <v>12</v>
      </c>
      <c r="D18" s="246"/>
      <c r="E18" s="246"/>
      <c r="F18" s="246"/>
      <c r="G18" s="244"/>
      <c r="H18" s="245" t="s">
        <v>4</v>
      </c>
      <c r="I18" s="246"/>
      <c r="J18" s="246"/>
      <c r="K18" s="247"/>
    </row>
    <row r="19" spans="1:11" ht="25.2" customHeight="1" x14ac:dyDescent="0.2">
      <c r="A19" s="248" t="s">
        <v>5</v>
      </c>
      <c r="B19" s="249"/>
      <c r="C19" s="281" t="s">
        <v>206</v>
      </c>
      <c r="D19" s="281" t="s">
        <v>220</v>
      </c>
      <c r="E19" s="281" t="s">
        <v>227</v>
      </c>
      <c r="F19" s="281" t="s">
        <v>234</v>
      </c>
      <c r="G19" s="281" t="s">
        <v>247</v>
      </c>
      <c r="H19" s="252" t="s">
        <v>220</v>
      </c>
      <c r="I19" s="253" t="s">
        <v>227</v>
      </c>
      <c r="J19" s="253" t="s">
        <v>234</v>
      </c>
      <c r="K19" s="254" t="s">
        <v>247</v>
      </c>
    </row>
    <row r="20" spans="1:11" ht="25.2" customHeight="1" x14ac:dyDescent="0.2">
      <c r="A20" s="282" t="s">
        <v>13</v>
      </c>
      <c r="B20" s="283"/>
      <c r="C20" s="257">
        <v>65249</v>
      </c>
      <c r="D20" s="257">
        <v>62720</v>
      </c>
      <c r="E20" s="257">
        <v>62240</v>
      </c>
      <c r="F20" s="257">
        <v>60838</v>
      </c>
      <c r="G20" s="257">
        <f>G23-G22</f>
        <v>100330</v>
      </c>
      <c r="H20" s="258">
        <f>D20/C20*100</f>
        <v>96.124078529939155</v>
      </c>
      <c r="I20" s="259">
        <f>E20/D20*100</f>
        <v>99.234693877551024</v>
      </c>
      <c r="J20" s="259">
        <f>F20/E20*100</f>
        <v>97.74742930591259</v>
      </c>
      <c r="K20" s="260">
        <f>G20/F20*100</f>
        <v>164.91337650810348</v>
      </c>
    </row>
    <row r="21" spans="1:11" ht="25.2" customHeight="1" x14ac:dyDescent="0.2">
      <c r="A21" s="284" t="s">
        <v>14</v>
      </c>
      <c r="B21" s="285"/>
      <c r="C21" s="286" t="s">
        <v>152</v>
      </c>
      <c r="D21" s="286" t="s">
        <v>152</v>
      </c>
      <c r="E21" s="286" t="s">
        <v>152</v>
      </c>
      <c r="F21" s="286" t="s">
        <v>152</v>
      </c>
      <c r="G21" s="286" t="s">
        <v>152</v>
      </c>
      <c r="H21" s="287" t="s">
        <v>153</v>
      </c>
      <c r="I21" s="288" t="s">
        <v>154</v>
      </c>
      <c r="J21" s="288" t="s">
        <v>154</v>
      </c>
      <c r="K21" s="289" t="s">
        <v>154</v>
      </c>
    </row>
    <row r="22" spans="1:11" ht="25.2" customHeight="1" x14ac:dyDescent="0.2">
      <c r="A22" s="284" t="s">
        <v>15</v>
      </c>
      <c r="B22" s="285"/>
      <c r="C22" s="290">
        <v>545043</v>
      </c>
      <c r="D22" s="290">
        <v>543952</v>
      </c>
      <c r="E22" s="290">
        <v>539402</v>
      </c>
      <c r="F22" s="290">
        <v>540073</v>
      </c>
      <c r="G22" s="290">
        <v>501567</v>
      </c>
      <c r="H22" s="291">
        <f t="shared" ref="H22:K24" si="1">D22/C22*100</f>
        <v>99.799832306808824</v>
      </c>
      <c r="I22" s="292">
        <f t="shared" si="1"/>
        <v>99.163529134923664</v>
      </c>
      <c r="J22" s="292">
        <f t="shared" si="1"/>
        <v>100.12439701743783</v>
      </c>
      <c r="K22" s="293">
        <f t="shared" si="1"/>
        <v>92.870223099469882</v>
      </c>
    </row>
    <row r="23" spans="1:11" ht="25.2" customHeight="1" x14ac:dyDescent="0.2">
      <c r="A23" s="261" t="s">
        <v>16</v>
      </c>
      <c r="B23" s="294"/>
      <c r="C23" s="263">
        <v>610292</v>
      </c>
      <c r="D23" s="263">
        <v>606672</v>
      </c>
      <c r="E23" s="263">
        <v>601642</v>
      </c>
      <c r="F23" s="263">
        <v>600911</v>
      </c>
      <c r="G23" s="263">
        <v>601897</v>
      </c>
      <c r="H23" s="264">
        <f t="shared" si="1"/>
        <v>99.406841315304803</v>
      </c>
      <c r="I23" s="265">
        <f t="shared" si="1"/>
        <v>99.170886409789802</v>
      </c>
      <c r="J23" s="265">
        <f t="shared" si="1"/>
        <v>99.878499173927352</v>
      </c>
      <c r="K23" s="266">
        <f t="shared" si="1"/>
        <v>100.16408419882478</v>
      </c>
    </row>
    <row r="24" spans="1:11" ht="25.2" customHeight="1" x14ac:dyDescent="0.2">
      <c r="A24" s="295" t="s">
        <v>17</v>
      </c>
      <c r="B24" s="296"/>
      <c r="C24" s="297">
        <f>C20/C23*100</f>
        <v>10.691439507645519</v>
      </c>
      <c r="D24" s="297">
        <f>D20/D23*100</f>
        <v>10.33837065168658</v>
      </c>
      <c r="E24" s="298">
        <f>E20/E23*100</f>
        <v>10.345022455214229</v>
      </c>
      <c r="F24" s="298">
        <f>F20/F23*100</f>
        <v>10.124294612679748</v>
      </c>
      <c r="G24" s="298">
        <f>G20/G23*100</f>
        <v>16.668964955798085</v>
      </c>
      <c r="H24" s="299">
        <f t="shared" si="1"/>
        <v>96.697649033074939</v>
      </c>
      <c r="I24" s="297">
        <f t="shared" si="1"/>
        <v>100.06434092713212</v>
      </c>
      <c r="J24" s="297">
        <f t="shared" si="1"/>
        <v>97.866337714682999</v>
      </c>
      <c r="K24" s="300">
        <f t="shared" si="1"/>
        <v>164.64322299473329</v>
      </c>
    </row>
  </sheetData>
  <mergeCells count="16">
    <mergeCell ref="A24:B24"/>
    <mergeCell ref="H10:K10"/>
    <mergeCell ref="A1:K1"/>
    <mergeCell ref="H18:K18"/>
    <mergeCell ref="C18:G18"/>
    <mergeCell ref="A20:B20"/>
    <mergeCell ref="A21:B21"/>
    <mergeCell ref="A22:B22"/>
    <mergeCell ref="A23:B23"/>
    <mergeCell ref="E10:E11"/>
    <mergeCell ref="F10:F11"/>
    <mergeCell ref="G10:G11"/>
    <mergeCell ref="A14:A15"/>
    <mergeCell ref="A12:A13"/>
    <mergeCell ref="C10:C11"/>
    <mergeCell ref="D10:D11"/>
  </mergeCells>
  <phoneticPr fontId="2"/>
  <printOptions horizontalCentered="1"/>
  <pageMargins left="0.39370078740157483" right="0.59055118110236227" top="0.59055118110236227" bottom="0.59055118110236227" header="0.51181102362204722" footer="0.31496062992125984"/>
  <pageSetup paperSize="9" firstPageNumber="3" orientation="landscape" r:id="rId1"/>
  <headerFooter alignWithMargins="0">
    <oddFooter>&amp;C17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28"/>
  <sheetViews>
    <sheetView view="pageBreakPreview" zoomScaleNormal="100" zoomScaleSheetLayoutView="100" workbookViewId="0">
      <selection sqref="A1:XFD1048576"/>
    </sheetView>
  </sheetViews>
  <sheetFormatPr defaultColWidth="8.88671875" defaultRowHeight="19.95" customHeight="1" x14ac:dyDescent="0.2"/>
  <cols>
    <col min="1" max="1" width="4.6640625" style="163" customWidth="1"/>
    <col min="2" max="2" width="12.5546875" style="163" customWidth="1"/>
    <col min="3" max="3" width="4.6640625" style="163" customWidth="1"/>
    <col min="4" max="9" width="18.88671875" style="163" customWidth="1"/>
    <col min="10" max="10" width="7.6640625" style="163" customWidth="1"/>
    <col min="11" max="16384" width="8.88671875" style="163"/>
  </cols>
  <sheetData>
    <row r="1" spans="1:11" ht="19.95" customHeight="1" x14ac:dyDescent="0.2">
      <c r="A1" s="238" t="s">
        <v>201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3" spans="1:11" ht="19.95" customHeight="1" x14ac:dyDescent="0.2">
      <c r="A3" s="165" t="s">
        <v>157</v>
      </c>
    </row>
    <row r="4" spans="1:11" ht="30" customHeight="1" x14ac:dyDescent="0.2">
      <c r="A4" s="302" t="s">
        <v>18</v>
      </c>
      <c r="B4" s="302"/>
      <c r="C4" s="303" t="s">
        <v>19</v>
      </c>
      <c r="D4" s="304" t="s">
        <v>20</v>
      </c>
      <c r="E4" s="304" t="s">
        <v>21</v>
      </c>
      <c r="F4" s="304" t="s">
        <v>22</v>
      </c>
      <c r="G4" s="304" t="s">
        <v>23</v>
      </c>
      <c r="H4" s="305" t="s">
        <v>24</v>
      </c>
      <c r="I4" s="306" t="s">
        <v>16</v>
      </c>
    </row>
    <row r="5" spans="1:11" ht="19.95" customHeight="1" x14ac:dyDescent="0.2">
      <c r="A5" s="307" t="s">
        <v>25</v>
      </c>
      <c r="B5" s="308"/>
      <c r="C5" s="309">
        <v>4</v>
      </c>
      <c r="D5" s="310">
        <v>450316</v>
      </c>
      <c r="E5" s="310">
        <v>16515</v>
      </c>
      <c r="F5" s="310">
        <v>2929</v>
      </c>
      <c r="G5" s="310">
        <v>65393</v>
      </c>
      <c r="H5" s="263">
        <v>4249</v>
      </c>
      <c r="I5" s="311">
        <f>SUM(D5:H5)</f>
        <v>539402</v>
      </c>
    </row>
    <row r="6" spans="1:11" ht="19.95" customHeight="1" x14ac:dyDescent="0.2">
      <c r="A6" s="312"/>
      <c r="B6" s="313"/>
      <c r="C6" s="309">
        <v>5</v>
      </c>
      <c r="D6" s="310">
        <v>451235</v>
      </c>
      <c r="E6" s="310">
        <v>16525</v>
      </c>
      <c r="F6" s="310">
        <v>2802</v>
      </c>
      <c r="G6" s="310">
        <v>65291</v>
      </c>
      <c r="H6" s="314">
        <v>4220</v>
      </c>
      <c r="I6" s="315">
        <f>SUM(D6:H6)</f>
        <v>540073</v>
      </c>
    </row>
    <row r="7" spans="1:11" ht="19.95" customHeight="1" x14ac:dyDescent="0.2">
      <c r="A7" s="248" t="s">
        <v>226</v>
      </c>
      <c r="B7" s="316" t="s">
        <v>26</v>
      </c>
      <c r="C7" s="252">
        <v>6</v>
      </c>
      <c r="D7" s="317">
        <v>424835</v>
      </c>
      <c r="E7" s="317">
        <v>14880</v>
      </c>
      <c r="F7" s="317">
        <v>2609</v>
      </c>
      <c r="G7" s="317">
        <v>54578</v>
      </c>
      <c r="H7" s="318">
        <v>4665</v>
      </c>
      <c r="I7" s="319">
        <f>SUM(D7:H7)</f>
        <v>501567</v>
      </c>
    </row>
    <row r="8" spans="1:11" ht="19.95" customHeight="1" x14ac:dyDescent="0.2">
      <c r="A8" s="312" t="s">
        <v>27</v>
      </c>
      <c r="B8" s="313"/>
      <c r="C8" s="320">
        <f>$C$5</f>
        <v>4</v>
      </c>
      <c r="D8" s="321">
        <v>99.509444787712951</v>
      </c>
      <c r="E8" s="321">
        <v>102.21438801366089</v>
      </c>
      <c r="F8" s="321">
        <v>93.841336116910242</v>
      </c>
      <c r="G8" s="321">
        <v>100.87902310312029</v>
      </c>
      <c r="H8" s="322">
        <v>112.04369837463362</v>
      </c>
      <c r="I8" s="323">
        <v>99.799832306808824</v>
      </c>
    </row>
    <row r="9" spans="1:11" ht="19.95" customHeight="1" x14ac:dyDescent="0.2">
      <c r="A9" s="312"/>
      <c r="B9" s="313"/>
      <c r="C9" s="324">
        <f>$C$6</f>
        <v>5</v>
      </c>
      <c r="D9" s="292">
        <f>D6/D5*100</f>
        <v>100.20407891347409</v>
      </c>
      <c r="E9" s="292">
        <f t="shared" ref="E9:H9" si="0">E6/E5*100</f>
        <v>100.06055101422947</v>
      </c>
      <c r="F9" s="292">
        <f t="shared" si="0"/>
        <v>95.664049163537044</v>
      </c>
      <c r="G9" s="292">
        <f t="shared" si="0"/>
        <v>99.844020002140894</v>
      </c>
      <c r="H9" s="292">
        <f t="shared" si="0"/>
        <v>99.317486467404095</v>
      </c>
      <c r="I9" s="325">
        <f>I6/I5*100</f>
        <v>100.12439701743783</v>
      </c>
    </row>
    <row r="10" spans="1:11" ht="19.95" customHeight="1" x14ac:dyDescent="0.2">
      <c r="A10" s="248"/>
      <c r="B10" s="316" t="s">
        <v>28</v>
      </c>
      <c r="C10" s="252">
        <f>$C$7</f>
        <v>6</v>
      </c>
      <c r="D10" s="326">
        <f t="shared" ref="D10:I10" si="1">D7/D6*100</f>
        <v>94.149390007424074</v>
      </c>
      <c r="E10" s="276">
        <f t="shared" si="1"/>
        <v>90.04538577912254</v>
      </c>
      <c r="F10" s="276">
        <f t="shared" si="1"/>
        <v>93.112062812276946</v>
      </c>
      <c r="G10" s="276">
        <f t="shared" si="1"/>
        <v>83.591919253802203</v>
      </c>
      <c r="H10" s="327">
        <f t="shared" si="1"/>
        <v>110.54502369668246</v>
      </c>
      <c r="I10" s="328">
        <f t="shared" si="1"/>
        <v>92.870223099469882</v>
      </c>
    </row>
    <row r="11" spans="1:11" ht="19.95" customHeight="1" x14ac:dyDescent="0.2">
      <c r="A11" s="163" t="s">
        <v>203</v>
      </c>
      <c r="B11" s="329"/>
      <c r="C11" s="278"/>
    </row>
    <row r="12" spans="1:11" ht="19.95" customHeight="1" x14ac:dyDescent="0.2">
      <c r="A12" s="163" t="s">
        <v>204</v>
      </c>
      <c r="B12" s="329"/>
      <c r="C12" s="278"/>
    </row>
    <row r="13" spans="1:11" ht="19.95" customHeight="1" x14ac:dyDescent="0.2">
      <c r="B13" s="329"/>
      <c r="C13" s="278"/>
    </row>
    <row r="14" spans="1:11" ht="19.95" customHeight="1" x14ac:dyDescent="0.2">
      <c r="A14" s="165" t="s">
        <v>158</v>
      </c>
      <c r="B14" s="329"/>
      <c r="C14" s="278"/>
    </row>
    <row r="15" spans="1:11" ht="30" customHeight="1" x14ac:dyDescent="0.2">
      <c r="A15" s="330" t="s">
        <v>18</v>
      </c>
      <c r="B15" s="331"/>
      <c r="C15" s="332" t="s">
        <v>19</v>
      </c>
      <c r="D15" s="304" t="s">
        <v>20</v>
      </c>
      <c r="E15" s="304" t="s">
        <v>21</v>
      </c>
      <c r="F15" s="304" t="s">
        <v>22</v>
      </c>
      <c r="G15" s="304" t="s">
        <v>23</v>
      </c>
      <c r="H15" s="305" t="s">
        <v>24</v>
      </c>
      <c r="I15" s="306" t="s">
        <v>16</v>
      </c>
    </row>
    <row r="16" spans="1:11" ht="19.95" customHeight="1" x14ac:dyDescent="0.2">
      <c r="A16" s="333" t="s">
        <v>29</v>
      </c>
      <c r="B16" s="334" t="s">
        <v>30</v>
      </c>
      <c r="C16" s="320">
        <f>$C$5</f>
        <v>4</v>
      </c>
      <c r="D16" s="335">
        <v>409874</v>
      </c>
      <c r="E16" s="335">
        <v>14817</v>
      </c>
      <c r="F16" s="335">
        <v>2496</v>
      </c>
      <c r="G16" s="335">
        <v>58511</v>
      </c>
      <c r="H16" s="336">
        <v>4108</v>
      </c>
      <c r="I16" s="311">
        <f t="shared" ref="I16:I21" si="2">SUM(D16:H16)</f>
        <v>489806</v>
      </c>
    </row>
    <row r="17" spans="1:9" ht="19.95" customHeight="1" x14ac:dyDescent="0.2">
      <c r="A17" s="333"/>
      <c r="B17" s="337"/>
      <c r="C17" s="324">
        <f>$C$6</f>
        <v>5</v>
      </c>
      <c r="D17" s="310">
        <v>410867</v>
      </c>
      <c r="E17" s="310">
        <v>14790</v>
      </c>
      <c r="F17" s="310">
        <v>2347</v>
      </c>
      <c r="G17" s="310">
        <v>58377</v>
      </c>
      <c r="H17" s="314">
        <v>4093</v>
      </c>
      <c r="I17" s="315">
        <f t="shared" si="2"/>
        <v>490474</v>
      </c>
    </row>
    <row r="18" spans="1:9" ht="19.95" customHeight="1" x14ac:dyDescent="0.2">
      <c r="A18" s="333"/>
      <c r="B18" s="338"/>
      <c r="C18" s="252">
        <f>$C$7</f>
        <v>6</v>
      </c>
      <c r="D18" s="317">
        <v>400233</v>
      </c>
      <c r="E18" s="317">
        <v>14309</v>
      </c>
      <c r="F18" s="317">
        <v>2543</v>
      </c>
      <c r="G18" s="317">
        <v>54188</v>
      </c>
      <c r="H18" s="318">
        <v>4555</v>
      </c>
      <c r="I18" s="319">
        <f t="shared" si="2"/>
        <v>475828</v>
      </c>
    </row>
    <row r="19" spans="1:9" ht="19.95" customHeight="1" x14ac:dyDescent="0.2">
      <c r="A19" s="333"/>
      <c r="B19" s="334" t="s">
        <v>31</v>
      </c>
      <c r="C19" s="320">
        <f>$C$5</f>
        <v>4</v>
      </c>
      <c r="D19" s="310">
        <v>40442</v>
      </c>
      <c r="E19" s="310">
        <v>1698</v>
      </c>
      <c r="F19" s="310">
        <v>433</v>
      </c>
      <c r="G19" s="310">
        <v>6882</v>
      </c>
      <c r="H19" s="314">
        <v>141</v>
      </c>
      <c r="I19" s="315">
        <f t="shared" si="2"/>
        <v>49596</v>
      </c>
    </row>
    <row r="20" spans="1:9" ht="19.95" customHeight="1" x14ac:dyDescent="0.2">
      <c r="A20" s="333"/>
      <c r="B20" s="337"/>
      <c r="C20" s="324">
        <f>$C$6</f>
        <v>5</v>
      </c>
      <c r="D20" s="310">
        <v>40368</v>
      </c>
      <c r="E20" s="310">
        <v>1735</v>
      </c>
      <c r="F20" s="310">
        <v>455</v>
      </c>
      <c r="G20" s="310">
        <v>6914</v>
      </c>
      <c r="H20" s="314">
        <v>127</v>
      </c>
      <c r="I20" s="315">
        <f t="shared" si="2"/>
        <v>49599</v>
      </c>
    </row>
    <row r="21" spans="1:9" ht="19.95" customHeight="1" x14ac:dyDescent="0.2">
      <c r="A21" s="333"/>
      <c r="B21" s="338"/>
      <c r="C21" s="252">
        <f>$C$7</f>
        <v>6</v>
      </c>
      <c r="D21" s="317">
        <v>24602</v>
      </c>
      <c r="E21" s="317">
        <v>571</v>
      </c>
      <c r="F21" s="317">
        <v>66</v>
      </c>
      <c r="G21" s="317">
        <v>390</v>
      </c>
      <c r="H21" s="318">
        <v>110</v>
      </c>
      <c r="I21" s="319">
        <f t="shared" si="2"/>
        <v>25739</v>
      </c>
    </row>
    <row r="22" spans="1:9" ht="19.95" customHeight="1" x14ac:dyDescent="0.2">
      <c r="A22" s="333"/>
      <c r="B22" s="339" t="s">
        <v>16</v>
      </c>
      <c r="C22" s="320">
        <f>$C$5</f>
        <v>4</v>
      </c>
      <c r="D22" s="340">
        <f>D16+D19</f>
        <v>450316</v>
      </c>
      <c r="E22" s="340">
        <f t="shared" ref="E22:I24" si="3">E16+E19</f>
        <v>16515</v>
      </c>
      <c r="F22" s="340">
        <f t="shared" si="3"/>
        <v>2929</v>
      </c>
      <c r="G22" s="340">
        <f t="shared" si="3"/>
        <v>65393</v>
      </c>
      <c r="H22" s="257">
        <f t="shared" si="3"/>
        <v>4249</v>
      </c>
      <c r="I22" s="341">
        <f t="shared" si="3"/>
        <v>539402</v>
      </c>
    </row>
    <row r="23" spans="1:9" ht="19.95" customHeight="1" x14ac:dyDescent="0.2">
      <c r="A23" s="333"/>
      <c r="B23" s="342"/>
      <c r="C23" s="324">
        <f>$C$6</f>
        <v>5</v>
      </c>
      <c r="D23" s="343">
        <f>D17+D20</f>
        <v>451235</v>
      </c>
      <c r="E23" s="343">
        <f t="shared" si="3"/>
        <v>16525</v>
      </c>
      <c r="F23" s="343">
        <f t="shared" si="3"/>
        <v>2802</v>
      </c>
      <c r="G23" s="343">
        <f t="shared" si="3"/>
        <v>65291</v>
      </c>
      <c r="H23" s="290">
        <f t="shared" si="3"/>
        <v>4220</v>
      </c>
      <c r="I23" s="311">
        <f t="shared" si="3"/>
        <v>540073</v>
      </c>
    </row>
    <row r="24" spans="1:9" ht="19.95" customHeight="1" x14ac:dyDescent="0.2">
      <c r="A24" s="344" t="s">
        <v>32</v>
      </c>
      <c r="B24" s="345"/>
      <c r="C24" s="252">
        <f>$C$7</f>
        <v>6</v>
      </c>
      <c r="D24" s="317">
        <f>D18+D21</f>
        <v>424835</v>
      </c>
      <c r="E24" s="317">
        <f t="shared" si="3"/>
        <v>14880</v>
      </c>
      <c r="F24" s="317">
        <f>F18+F21</f>
        <v>2609</v>
      </c>
      <c r="G24" s="317">
        <f t="shared" si="3"/>
        <v>54578</v>
      </c>
      <c r="H24" s="274">
        <f t="shared" si="3"/>
        <v>4665</v>
      </c>
      <c r="I24" s="319">
        <f t="shared" si="3"/>
        <v>501567</v>
      </c>
    </row>
    <row r="25" spans="1:9" ht="19.95" customHeight="1" x14ac:dyDescent="0.2">
      <c r="A25" s="163" t="s">
        <v>205</v>
      </c>
    </row>
    <row r="28" spans="1:9" ht="19.95" customHeight="1" x14ac:dyDescent="0.2">
      <c r="B28" s="278" t="s">
        <v>199</v>
      </c>
      <c r="C28" s="278"/>
      <c r="D28" s="278" t="str">
        <f t="shared" ref="D28:I28" si="4">IF(D24=D7,"OK","ERROR")</f>
        <v>OK</v>
      </c>
      <c r="E28" s="278" t="str">
        <f t="shared" si="4"/>
        <v>OK</v>
      </c>
      <c r="F28" s="278" t="str">
        <f t="shared" si="4"/>
        <v>OK</v>
      </c>
      <c r="G28" s="278" t="str">
        <f t="shared" si="4"/>
        <v>OK</v>
      </c>
      <c r="H28" s="278" t="str">
        <f t="shared" si="4"/>
        <v>OK</v>
      </c>
      <c r="I28" s="278" t="str">
        <f t="shared" si="4"/>
        <v>OK</v>
      </c>
    </row>
  </sheetData>
  <mergeCells count="8">
    <mergeCell ref="B22:B24"/>
    <mergeCell ref="A16:A23"/>
    <mergeCell ref="B16:B18"/>
    <mergeCell ref="B19:B21"/>
    <mergeCell ref="A4:B4"/>
    <mergeCell ref="A15:B15"/>
    <mergeCell ref="A8:B9"/>
    <mergeCell ref="A5:B6"/>
  </mergeCells>
  <phoneticPr fontId="2"/>
  <pageMargins left="0.59055118110236227" right="0.59055118110236227" top="0.59055118110236227" bottom="0.59055118110236227" header="0.51181102362204722" footer="0.31496062992125984"/>
  <pageSetup paperSize="9" firstPageNumber="3" orientation="landscape" r:id="rId1"/>
  <headerFooter alignWithMargins="0">
    <oddFooter>&amp;C18</oddFooter>
  </headerFooter>
  <ignoredErrors>
    <ignoredError sqref="I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P74"/>
  <sheetViews>
    <sheetView view="pageBreakPreview" zoomScaleNormal="115" zoomScaleSheetLayoutView="100" workbookViewId="0">
      <pane xSplit="2" ySplit="3" topLeftCell="C4" activePane="bottomRight" state="frozen"/>
      <selection activeCell="G25" sqref="G25:K25"/>
      <selection pane="topRight" activeCell="G25" sqref="G25:K25"/>
      <selection pane="bottomLeft" activeCell="G25" sqref="G25:K25"/>
      <selection pane="bottomRight" sqref="A1:XFD1048576"/>
    </sheetView>
  </sheetViews>
  <sheetFormatPr defaultColWidth="8.88671875" defaultRowHeight="19.95" customHeight="1" x14ac:dyDescent="0.2"/>
  <cols>
    <col min="1" max="1" width="4.6640625" style="163" customWidth="1"/>
    <col min="2" max="2" width="4.44140625" style="163" customWidth="1"/>
    <col min="3" max="9" width="17.5546875" style="163" customWidth="1"/>
    <col min="10" max="11" width="14.21875" style="163" hidden="1" customWidth="1"/>
    <col min="12" max="12" width="8.88671875" style="163"/>
    <col min="13" max="13" width="9" style="163" bestFit="1" customWidth="1"/>
    <col min="14" max="16384" width="8.88671875" style="163"/>
  </cols>
  <sheetData>
    <row r="1" spans="1:16" ht="19.95" customHeight="1" x14ac:dyDescent="0.2">
      <c r="A1" s="165" t="s">
        <v>159</v>
      </c>
      <c r="I1" s="329" t="s">
        <v>33</v>
      </c>
      <c r="K1" s="329" t="s">
        <v>33</v>
      </c>
    </row>
    <row r="2" spans="1:16" ht="13.5" customHeight="1" x14ac:dyDescent="0.2">
      <c r="A2" s="170" t="s">
        <v>34</v>
      </c>
      <c r="B2" s="149" t="s">
        <v>19</v>
      </c>
      <c r="C2" s="346" t="s">
        <v>35</v>
      </c>
      <c r="D2" s="169" t="s">
        <v>36</v>
      </c>
      <c r="E2" s="148" t="s">
        <v>196</v>
      </c>
      <c r="F2" s="347"/>
      <c r="G2" s="347"/>
      <c r="H2" s="347"/>
      <c r="I2" s="348"/>
      <c r="J2" s="170" t="s">
        <v>37</v>
      </c>
      <c r="K2" s="149"/>
    </row>
    <row r="3" spans="1:16" ht="22.2" customHeight="1" x14ac:dyDescent="0.2">
      <c r="A3" s="195"/>
      <c r="B3" s="197"/>
      <c r="C3" s="349"/>
      <c r="D3" s="174"/>
      <c r="E3" s="350" t="s">
        <v>20</v>
      </c>
      <c r="F3" s="350" t="s">
        <v>21</v>
      </c>
      <c r="G3" s="350" t="s">
        <v>22</v>
      </c>
      <c r="H3" s="351" t="s">
        <v>23</v>
      </c>
      <c r="I3" s="352" t="s">
        <v>232</v>
      </c>
      <c r="J3" s="176" t="s">
        <v>38</v>
      </c>
      <c r="K3" s="177" t="s">
        <v>39</v>
      </c>
      <c r="N3" s="353"/>
      <c r="O3" s="278"/>
      <c r="P3" s="354"/>
    </row>
    <row r="4" spans="1:16" ht="10.95" customHeight="1" x14ac:dyDescent="0.2">
      <c r="A4" s="355"/>
      <c r="B4" s="356">
        <v>2</v>
      </c>
      <c r="C4" s="357">
        <v>2135970</v>
      </c>
      <c r="D4" s="358">
        <v>51792263</v>
      </c>
      <c r="E4" s="359">
        <v>43746517</v>
      </c>
      <c r="F4" s="360">
        <v>2686054</v>
      </c>
      <c r="G4" s="360">
        <v>386597</v>
      </c>
      <c r="H4" s="360">
        <v>3452875</v>
      </c>
      <c r="I4" s="361">
        <v>1513800</v>
      </c>
      <c r="J4" s="362">
        <v>1950000</v>
      </c>
      <c r="K4" s="363">
        <v>2714000</v>
      </c>
      <c r="M4" s="364"/>
      <c r="N4" s="365"/>
      <c r="O4" s="366"/>
      <c r="P4" s="366"/>
    </row>
    <row r="5" spans="1:16" ht="10.95" customHeight="1" x14ac:dyDescent="0.2">
      <c r="A5" s="367" t="s">
        <v>40</v>
      </c>
      <c r="B5" s="180"/>
      <c r="C5" s="368"/>
      <c r="D5" s="369"/>
      <c r="E5" s="370"/>
      <c r="F5" s="371"/>
      <c r="G5" s="371"/>
      <c r="H5" s="371"/>
      <c r="I5" s="372"/>
      <c r="J5" s="373"/>
      <c r="K5" s="374"/>
      <c r="M5" s="364"/>
      <c r="N5" s="365"/>
      <c r="O5" s="366"/>
      <c r="P5" s="366"/>
    </row>
    <row r="6" spans="1:16" ht="10.95" customHeight="1" x14ac:dyDescent="0.2">
      <c r="A6" s="367"/>
      <c r="B6" s="356">
        <v>3</v>
      </c>
      <c r="C6" s="375">
        <v>2123368</v>
      </c>
      <c r="D6" s="376">
        <v>50827699</v>
      </c>
      <c r="E6" s="377">
        <v>42951380</v>
      </c>
      <c r="F6" s="378">
        <v>2635724</v>
      </c>
      <c r="G6" s="378">
        <v>387451</v>
      </c>
      <c r="H6" s="378">
        <v>3364137</v>
      </c>
      <c r="I6" s="361">
        <v>1481771</v>
      </c>
      <c r="J6" s="379">
        <v>1950000</v>
      </c>
      <c r="K6" s="361">
        <v>2714000</v>
      </c>
      <c r="M6" s="364"/>
      <c r="N6" s="365"/>
      <c r="O6" s="366"/>
      <c r="P6" s="366"/>
    </row>
    <row r="7" spans="1:16" ht="10.95" customHeight="1" x14ac:dyDescent="0.2">
      <c r="A7" s="367"/>
      <c r="B7" s="180"/>
      <c r="C7" s="380"/>
      <c r="D7" s="369"/>
      <c r="E7" s="370"/>
      <c r="F7" s="371"/>
      <c r="G7" s="371"/>
      <c r="H7" s="371"/>
      <c r="I7" s="372"/>
      <c r="J7" s="381"/>
      <c r="K7" s="233"/>
      <c r="M7" s="364"/>
      <c r="N7" s="365"/>
      <c r="O7" s="366"/>
      <c r="P7" s="366"/>
    </row>
    <row r="8" spans="1:16" ht="10.95" customHeight="1" x14ac:dyDescent="0.2">
      <c r="A8" s="367"/>
      <c r="B8" s="382">
        <v>4</v>
      </c>
      <c r="C8" s="375">
        <v>2105760</v>
      </c>
      <c r="D8" s="376">
        <v>51155329</v>
      </c>
      <c r="E8" s="377">
        <v>43412832</v>
      </c>
      <c r="F8" s="378">
        <v>2511701</v>
      </c>
      <c r="G8" s="378">
        <v>240875</v>
      </c>
      <c r="H8" s="378">
        <v>3446710</v>
      </c>
      <c r="I8" s="361">
        <v>1538241</v>
      </c>
      <c r="J8" s="383">
        <v>1950000</v>
      </c>
      <c r="K8" s="235">
        <v>2714000</v>
      </c>
      <c r="M8" s="364"/>
      <c r="N8" s="365"/>
      <c r="O8" s="366"/>
      <c r="P8" s="366"/>
    </row>
    <row r="9" spans="1:16" ht="10.95" customHeight="1" x14ac:dyDescent="0.2">
      <c r="A9" s="367"/>
      <c r="B9" s="356"/>
      <c r="C9" s="384"/>
      <c r="D9" s="369"/>
      <c r="E9" s="370"/>
      <c r="F9" s="371"/>
      <c r="G9" s="371"/>
      <c r="H9" s="371"/>
      <c r="I9" s="372"/>
      <c r="J9" s="379"/>
      <c r="K9" s="361"/>
      <c r="M9" s="364"/>
      <c r="N9" s="365"/>
      <c r="O9" s="366"/>
      <c r="P9" s="366"/>
    </row>
    <row r="10" spans="1:16" ht="10.95" customHeight="1" x14ac:dyDescent="0.2">
      <c r="A10" s="367"/>
      <c r="B10" s="382">
        <v>5</v>
      </c>
      <c r="C10" s="375">
        <v>2103218</v>
      </c>
      <c r="D10" s="376">
        <v>51703056</v>
      </c>
      <c r="E10" s="377">
        <v>44050904</v>
      </c>
      <c r="F10" s="378">
        <v>2604708</v>
      </c>
      <c r="G10" s="378">
        <v>225414</v>
      </c>
      <c r="H10" s="378">
        <v>3308791</v>
      </c>
      <c r="I10" s="361">
        <v>1508919</v>
      </c>
      <c r="J10" s="383">
        <v>1950000</v>
      </c>
      <c r="K10" s="235">
        <v>2714000</v>
      </c>
      <c r="M10" s="385"/>
      <c r="N10" s="365"/>
      <c r="O10" s="366"/>
      <c r="P10" s="366"/>
    </row>
    <row r="11" spans="1:16" ht="10.95" customHeight="1" x14ac:dyDescent="0.2">
      <c r="A11" s="367"/>
      <c r="B11" s="356"/>
      <c r="C11" s="384"/>
      <c r="D11" s="386"/>
      <c r="E11" s="387"/>
      <c r="F11" s="388"/>
      <c r="G11" s="388"/>
      <c r="H11" s="388"/>
      <c r="I11" s="389"/>
      <c r="J11" s="379"/>
      <c r="K11" s="361"/>
      <c r="M11" s="364"/>
      <c r="N11" s="365"/>
      <c r="O11" s="366"/>
      <c r="P11" s="366"/>
    </row>
    <row r="12" spans="1:16" ht="10.95" customHeight="1" x14ac:dyDescent="0.2">
      <c r="A12" s="367"/>
      <c r="B12" s="382">
        <v>6</v>
      </c>
      <c r="C12" s="375">
        <v>1805691</v>
      </c>
      <c r="D12" s="390">
        <v>47881801</v>
      </c>
      <c r="E12" s="377">
        <v>40566711</v>
      </c>
      <c r="F12" s="378">
        <v>2507294</v>
      </c>
      <c r="G12" s="378">
        <v>254809</v>
      </c>
      <c r="H12" s="378">
        <v>2923534</v>
      </c>
      <c r="I12" s="361">
        <v>1627035</v>
      </c>
      <c r="J12" s="391"/>
      <c r="K12" s="392"/>
    </row>
    <row r="13" spans="1:16" ht="10.95" customHeight="1" x14ac:dyDescent="0.2">
      <c r="A13" s="393" t="s">
        <v>41</v>
      </c>
      <c r="B13" s="197"/>
      <c r="C13" s="394"/>
      <c r="D13" s="395"/>
      <c r="E13" s="396"/>
      <c r="F13" s="397"/>
      <c r="G13" s="397"/>
      <c r="H13" s="397"/>
      <c r="I13" s="398"/>
      <c r="J13" s="399"/>
      <c r="K13" s="400"/>
    </row>
    <row r="14" spans="1:16" ht="10.95" customHeight="1" x14ac:dyDescent="0.2">
      <c r="A14" s="355"/>
      <c r="B14" s="356">
        <f>B4</f>
        <v>2</v>
      </c>
      <c r="C14" s="401">
        <v>100.28329024061367</v>
      </c>
      <c r="D14" s="402">
        <v>100.67348079024453</v>
      </c>
      <c r="E14" s="403">
        <v>101.22683630784725</v>
      </c>
      <c r="F14" s="403">
        <v>96.534243568477407</v>
      </c>
      <c r="G14" s="403">
        <v>96.696429489883045</v>
      </c>
      <c r="H14" s="403">
        <v>98.902999651051843</v>
      </c>
      <c r="I14" s="404">
        <v>97.771565314490985</v>
      </c>
      <c r="J14" s="405">
        <v>100</v>
      </c>
      <c r="K14" s="406">
        <v>100</v>
      </c>
    </row>
    <row r="15" spans="1:16" ht="10.95" customHeight="1" x14ac:dyDescent="0.2">
      <c r="A15" s="367" t="s">
        <v>42</v>
      </c>
      <c r="B15" s="180"/>
      <c r="C15" s="407"/>
      <c r="D15" s="408"/>
      <c r="E15" s="409"/>
      <c r="F15" s="409"/>
      <c r="G15" s="409"/>
      <c r="H15" s="409"/>
      <c r="I15" s="410"/>
      <c r="J15" s="411"/>
      <c r="K15" s="412"/>
    </row>
    <row r="16" spans="1:16" ht="10.95" customHeight="1" x14ac:dyDescent="0.2">
      <c r="A16" s="367"/>
      <c r="B16" s="356">
        <f>B6</f>
        <v>3</v>
      </c>
      <c r="C16" s="413">
        <f>C6/C4*100</f>
        <v>99.410010440221541</v>
      </c>
      <c r="D16" s="414">
        <f>D6/D4*100</f>
        <v>98.137629166734811</v>
      </c>
      <c r="E16" s="415">
        <f t="shared" ref="E16:K16" si="0">E6/E4*100</f>
        <v>98.18239929821155</v>
      </c>
      <c r="F16" s="416">
        <f t="shared" si="0"/>
        <v>98.126247648036852</v>
      </c>
      <c r="G16" s="416">
        <f t="shared" si="0"/>
        <v>100.22090186938854</v>
      </c>
      <c r="H16" s="416">
        <f t="shared" si="0"/>
        <v>97.430025703218334</v>
      </c>
      <c r="I16" s="417">
        <f t="shared" si="0"/>
        <v>97.884198705245069</v>
      </c>
      <c r="J16" s="418">
        <f t="shared" si="0"/>
        <v>100</v>
      </c>
      <c r="K16" s="417">
        <f t="shared" si="0"/>
        <v>100</v>
      </c>
    </row>
    <row r="17" spans="1:11" ht="10.95" customHeight="1" x14ac:dyDescent="0.2">
      <c r="A17" s="367"/>
      <c r="B17" s="180"/>
      <c r="C17" s="413"/>
      <c r="D17" s="414"/>
      <c r="E17" s="415"/>
      <c r="F17" s="416"/>
      <c r="G17" s="416"/>
      <c r="H17" s="416"/>
      <c r="I17" s="417"/>
      <c r="J17" s="419"/>
      <c r="K17" s="420"/>
    </row>
    <row r="18" spans="1:11" ht="10.95" customHeight="1" x14ac:dyDescent="0.2">
      <c r="A18" s="367"/>
      <c r="B18" s="382">
        <f>B8</f>
        <v>4</v>
      </c>
      <c r="C18" s="413">
        <f>C8/C6*100</f>
        <v>99.170751372348079</v>
      </c>
      <c r="D18" s="414">
        <f t="shared" ref="D18:K18" si="1">D8/D6*100</f>
        <v>100.64458947866201</v>
      </c>
      <c r="E18" s="415">
        <f t="shared" si="1"/>
        <v>101.07435896122546</v>
      </c>
      <c r="F18" s="416">
        <f t="shared" si="1"/>
        <v>95.294537667828649</v>
      </c>
      <c r="G18" s="416">
        <f t="shared" si="1"/>
        <v>62.169151712087469</v>
      </c>
      <c r="H18" s="416">
        <f t="shared" si="1"/>
        <v>102.45450764936149</v>
      </c>
      <c r="I18" s="417">
        <f t="shared" si="1"/>
        <v>103.81098023918676</v>
      </c>
      <c r="J18" s="418">
        <f t="shared" si="1"/>
        <v>100</v>
      </c>
      <c r="K18" s="417">
        <f t="shared" si="1"/>
        <v>100</v>
      </c>
    </row>
    <row r="19" spans="1:11" ht="10.95" customHeight="1" x14ac:dyDescent="0.2">
      <c r="A19" s="367"/>
      <c r="B19" s="356"/>
      <c r="C19" s="413"/>
      <c r="D19" s="414"/>
      <c r="E19" s="415"/>
      <c r="F19" s="416"/>
      <c r="G19" s="416"/>
      <c r="H19" s="416"/>
      <c r="I19" s="417"/>
      <c r="J19" s="418"/>
      <c r="K19" s="417"/>
    </row>
    <row r="20" spans="1:11" ht="10.95" customHeight="1" x14ac:dyDescent="0.2">
      <c r="A20" s="367"/>
      <c r="B20" s="382">
        <f>B10</f>
        <v>5</v>
      </c>
      <c r="C20" s="413">
        <f>C10/C8*100</f>
        <v>99.879283489096565</v>
      </c>
      <c r="D20" s="414">
        <f t="shared" ref="D20:K20" si="2">D10/D8*100</f>
        <v>101.07071347346823</v>
      </c>
      <c r="E20" s="415">
        <f t="shared" si="2"/>
        <v>101.46977741512002</v>
      </c>
      <c r="F20" s="416">
        <f t="shared" si="2"/>
        <v>103.70294871881644</v>
      </c>
      <c r="G20" s="416">
        <f t="shared" si="2"/>
        <v>93.581318111053449</v>
      </c>
      <c r="H20" s="416">
        <f t="shared" si="2"/>
        <v>95.998531933350932</v>
      </c>
      <c r="I20" s="417">
        <f t="shared" si="2"/>
        <v>98.093796745763512</v>
      </c>
      <c r="J20" s="418">
        <f t="shared" si="2"/>
        <v>100</v>
      </c>
      <c r="K20" s="417">
        <f t="shared" si="2"/>
        <v>100</v>
      </c>
    </row>
    <row r="21" spans="1:11" ht="10.95" customHeight="1" x14ac:dyDescent="0.2">
      <c r="A21" s="367"/>
      <c r="B21" s="356"/>
      <c r="C21" s="413"/>
      <c r="D21" s="414"/>
      <c r="E21" s="415"/>
      <c r="F21" s="416"/>
      <c r="G21" s="416"/>
      <c r="H21" s="416"/>
      <c r="I21" s="417"/>
      <c r="J21" s="418"/>
      <c r="K21" s="417"/>
    </row>
    <row r="22" spans="1:11" ht="10.95" customHeight="1" x14ac:dyDescent="0.2">
      <c r="A22" s="367"/>
      <c r="B22" s="382">
        <f>B12</f>
        <v>6</v>
      </c>
      <c r="C22" s="421">
        <f>C12/C10*100</f>
        <v>85.853725101249609</v>
      </c>
      <c r="D22" s="422">
        <f t="shared" ref="D22:K22" si="3">D12/D10*100</f>
        <v>92.609227972907433</v>
      </c>
      <c r="E22" s="423">
        <f t="shared" si="3"/>
        <v>92.090530083105676</v>
      </c>
      <c r="F22" s="424">
        <f t="shared" si="3"/>
        <v>96.260079824686684</v>
      </c>
      <c r="G22" s="424">
        <f t="shared" si="3"/>
        <v>113.04045001641425</v>
      </c>
      <c r="H22" s="425">
        <f t="shared" si="3"/>
        <v>88.356562865409146</v>
      </c>
      <c r="I22" s="426">
        <f t="shared" si="3"/>
        <v>107.82785557077617</v>
      </c>
      <c r="J22" s="427">
        <f>J12/J10*100</f>
        <v>0</v>
      </c>
      <c r="K22" s="428">
        <f t="shared" si="3"/>
        <v>0</v>
      </c>
    </row>
    <row r="23" spans="1:11" ht="10.95" customHeight="1" x14ac:dyDescent="0.2">
      <c r="A23" s="429" t="s">
        <v>43</v>
      </c>
      <c r="B23" s="197"/>
      <c r="C23" s="430"/>
      <c r="D23" s="431"/>
      <c r="E23" s="432"/>
      <c r="F23" s="433"/>
      <c r="G23" s="433"/>
      <c r="H23" s="434"/>
      <c r="I23" s="435"/>
      <c r="J23" s="436"/>
      <c r="K23" s="437"/>
    </row>
    <row r="24" spans="1:11" ht="10.95" customHeight="1" x14ac:dyDescent="0.2">
      <c r="A24" s="355"/>
      <c r="B24" s="356">
        <f>B14</f>
        <v>2</v>
      </c>
      <c r="C24" s="438">
        <v>100</v>
      </c>
      <c r="D24" s="439">
        <v>100</v>
      </c>
      <c r="E24" s="440">
        <v>100</v>
      </c>
      <c r="F24" s="440">
        <v>100</v>
      </c>
      <c r="G24" s="403">
        <v>100</v>
      </c>
      <c r="H24" s="439">
        <v>100</v>
      </c>
      <c r="I24" s="404">
        <v>100</v>
      </c>
      <c r="J24" s="441">
        <v>100</v>
      </c>
      <c r="K24" s="442">
        <v>100</v>
      </c>
    </row>
    <row r="25" spans="1:11" ht="10.95" customHeight="1" x14ac:dyDescent="0.2">
      <c r="A25" s="367" t="s">
        <v>44</v>
      </c>
      <c r="B25" s="180"/>
      <c r="C25" s="443"/>
      <c r="D25" s="444"/>
      <c r="E25" s="445"/>
      <c r="F25" s="445"/>
      <c r="G25" s="409"/>
      <c r="H25" s="444"/>
      <c r="I25" s="410"/>
      <c r="J25" s="446"/>
      <c r="K25" s="447"/>
    </row>
    <row r="26" spans="1:11" ht="10.95" customHeight="1" x14ac:dyDescent="0.2">
      <c r="A26" s="367"/>
      <c r="B26" s="356">
        <f>B16</f>
        <v>3</v>
      </c>
      <c r="C26" s="413">
        <f>C6/C4*100</f>
        <v>99.410010440221541</v>
      </c>
      <c r="D26" s="448">
        <f>D6/$D$4*100</f>
        <v>98.137629166734811</v>
      </c>
      <c r="E26" s="449">
        <f>E6/$E$4*100</f>
        <v>98.18239929821155</v>
      </c>
      <c r="F26" s="450">
        <f>F6/$F$4*100</f>
        <v>98.126247648036852</v>
      </c>
      <c r="G26" s="450">
        <f>G6/$G$4*100</f>
        <v>100.22090186938854</v>
      </c>
      <c r="H26" s="450">
        <f>H6/$H$4*100</f>
        <v>97.430025703218334</v>
      </c>
      <c r="I26" s="420">
        <f>I6/$I$4*100</f>
        <v>97.884198705245069</v>
      </c>
      <c r="J26" s="418">
        <f>J6/J4*100</f>
        <v>100</v>
      </c>
      <c r="K26" s="417">
        <f>K6/K4*100</f>
        <v>100</v>
      </c>
    </row>
    <row r="27" spans="1:11" ht="10.95" customHeight="1" x14ac:dyDescent="0.2">
      <c r="A27" s="367"/>
      <c r="B27" s="180"/>
      <c r="C27" s="451"/>
      <c r="D27" s="452"/>
      <c r="E27" s="453"/>
      <c r="F27" s="454"/>
      <c r="G27" s="454"/>
      <c r="H27" s="454"/>
      <c r="I27" s="428"/>
      <c r="J27" s="419"/>
      <c r="K27" s="420"/>
    </row>
    <row r="28" spans="1:11" ht="10.95" customHeight="1" x14ac:dyDescent="0.2">
      <c r="A28" s="367"/>
      <c r="B28" s="382">
        <f>B18</f>
        <v>4</v>
      </c>
      <c r="C28" s="413">
        <f>C8/C4*100</f>
        <v>98.585654292897374</v>
      </c>
      <c r="D28" s="448">
        <f>D8/$D$4*100</f>
        <v>98.770213998951931</v>
      </c>
      <c r="E28" s="449">
        <f>E8/$E$4*100</f>
        <v>99.237230703418049</v>
      </c>
      <c r="F28" s="450">
        <f>F8/$F$4*100</f>
        <v>93.508954026985307</v>
      </c>
      <c r="G28" s="450">
        <f>G8/$G$4*100</f>
        <v>62.306484530402464</v>
      </c>
      <c r="H28" s="450">
        <f>H8/$H$4*100</f>
        <v>99.821453136878688</v>
      </c>
      <c r="I28" s="420">
        <f>I8/$I$4*100</f>
        <v>101.61454617518825</v>
      </c>
      <c r="J28" s="418">
        <f>J8/J4*100</f>
        <v>100</v>
      </c>
      <c r="K28" s="417">
        <f>K8/K4*100</f>
        <v>100</v>
      </c>
    </row>
    <row r="29" spans="1:11" ht="10.95" customHeight="1" x14ac:dyDescent="0.2">
      <c r="A29" s="367"/>
      <c r="B29" s="356"/>
      <c r="C29" s="413"/>
      <c r="D29" s="452"/>
      <c r="E29" s="453"/>
      <c r="F29" s="454"/>
      <c r="G29" s="454"/>
      <c r="H29" s="454"/>
      <c r="I29" s="428"/>
      <c r="J29" s="418"/>
      <c r="K29" s="417"/>
    </row>
    <row r="30" spans="1:11" ht="10.95" customHeight="1" x14ac:dyDescent="0.2">
      <c r="A30" s="455" t="s">
        <v>248</v>
      </c>
      <c r="B30" s="382">
        <f>B20</f>
        <v>5</v>
      </c>
      <c r="C30" s="413">
        <f>C4/C10*100</f>
        <v>101.55723277377808</v>
      </c>
      <c r="D30" s="448">
        <f>D10/$D$4*100</f>
        <v>99.827759988012104</v>
      </c>
      <c r="E30" s="449">
        <f>E10/$E$4*100</f>
        <v>100.69579710768745</v>
      </c>
      <c r="F30" s="450">
        <f>F10/$F$4*100</f>
        <v>96.971542642106229</v>
      </c>
      <c r="G30" s="450">
        <f>G10/$G$4*100</f>
        <v>58.307229492210233</v>
      </c>
      <c r="H30" s="450">
        <f>H10/$H$4*100</f>
        <v>95.827129565941433</v>
      </c>
      <c r="I30" s="420">
        <f>I10/$I$4*100</f>
        <v>99.67756638921918</v>
      </c>
      <c r="J30" s="418">
        <f>J10/J4*100</f>
        <v>100</v>
      </c>
      <c r="K30" s="417">
        <f>K10/K4*100</f>
        <v>100</v>
      </c>
    </row>
    <row r="31" spans="1:11" ht="10.95" customHeight="1" x14ac:dyDescent="0.2">
      <c r="A31" s="455"/>
      <c r="B31" s="356"/>
      <c r="C31" s="413"/>
      <c r="D31" s="452"/>
      <c r="E31" s="453"/>
      <c r="F31" s="454"/>
      <c r="G31" s="454"/>
      <c r="H31" s="454"/>
      <c r="I31" s="428"/>
      <c r="J31" s="418"/>
      <c r="K31" s="417"/>
    </row>
    <row r="32" spans="1:11" ht="10.5" customHeight="1" x14ac:dyDescent="0.2">
      <c r="A32" s="455"/>
      <c r="B32" s="382">
        <f>B22</f>
        <v>6</v>
      </c>
      <c r="C32" s="421">
        <f>C4/C12*100</f>
        <v>118.29100327796948</v>
      </c>
      <c r="D32" s="448">
        <f t="shared" ref="D32:K32" si="4">D12/D4*100</f>
        <v>92.449717827545015</v>
      </c>
      <c r="E32" s="449">
        <f t="shared" si="4"/>
        <v>92.731293327877964</v>
      </c>
      <c r="F32" s="450">
        <f t="shared" si="4"/>
        <v>93.34488435452154</v>
      </c>
      <c r="G32" s="450">
        <f t="shared" si="4"/>
        <v>65.910754610097854</v>
      </c>
      <c r="H32" s="450">
        <f>H12/H4*100</f>
        <v>84.669557977048115</v>
      </c>
      <c r="I32" s="420">
        <f t="shared" si="4"/>
        <v>107.48018232263179</v>
      </c>
      <c r="J32" s="427">
        <f t="shared" si="4"/>
        <v>0</v>
      </c>
      <c r="K32" s="428">
        <f t="shared" si="4"/>
        <v>0</v>
      </c>
    </row>
    <row r="33" spans="1:11" ht="10.95" customHeight="1" x14ac:dyDescent="0.2">
      <c r="A33" s="429" t="s">
        <v>43</v>
      </c>
      <c r="B33" s="197"/>
      <c r="C33" s="430"/>
      <c r="D33" s="431"/>
      <c r="E33" s="432"/>
      <c r="F33" s="433"/>
      <c r="G33" s="433"/>
      <c r="H33" s="433"/>
      <c r="I33" s="435"/>
      <c r="J33" s="436"/>
      <c r="K33" s="437"/>
    </row>
    <row r="34" spans="1:11" ht="10.95" customHeight="1" x14ac:dyDescent="0.2">
      <c r="A34" s="355"/>
      <c r="B34" s="356">
        <f>B24</f>
        <v>2</v>
      </c>
      <c r="C34" s="456"/>
      <c r="D34" s="457">
        <v>100</v>
      </c>
      <c r="E34" s="458">
        <f>ROUND(E4/D4*100,1)</f>
        <v>84.5</v>
      </c>
      <c r="F34" s="458">
        <f>ROUND(F4/D4*100,1)</f>
        <v>5.2</v>
      </c>
      <c r="G34" s="458">
        <f>ROUND(G4/D4*100,1)</f>
        <v>0.7</v>
      </c>
      <c r="H34" s="458">
        <f>ROUND(H4/D4*100,1)</f>
        <v>6.7</v>
      </c>
      <c r="I34" s="459">
        <f>ROUND(I4/D4*100,1)</f>
        <v>2.9</v>
      </c>
      <c r="J34" s="460"/>
      <c r="K34" s="461"/>
    </row>
    <row r="35" spans="1:11" ht="10.95" customHeight="1" x14ac:dyDescent="0.2">
      <c r="A35" s="367" t="s">
        <v>45</v>
      </c>
      <c r="B35" s="180"/>
      <c r="C35" s="462"/>
      <c r="D35" s="463"/>
      <c r="E35" s="454"/>
      <c r="F35" s="454"/>
      <c r="G35" s="454"/>
      <c r="H35" s="454"/>
      <c r="I35" s="428"/>
      <c r="J35" s="383"/>
      <c r="K35" s="235"/>
    </row>
    <row r="36" spans="1:11" ht="10.95" customHeight="1" x14ac:dyDescent="0.2">
      <c r="A36" s="367"/>
      <c r="B36" s="356">
        <f>B26</f>
        <v>3</v>
      </c>
      <c r="C36" s="462"/>
      <c r="D36" s="448">
        <v>100</v>
      </c>
      <c r="E36" s="449">
        <f>ROUND(E6/D6*100,1)</f>
        <v>84.5</v>
      </c>
      <c r="F36" s="450">
        <f>ROUND(F6/D6*100,1)</f>
        <v>5.2</v>
      </c>
      <c r="G36" s="450">
        <f>ROUND(G6/D6*100,1)</f>
        <v>0.8</v>
      </c>
      <c r="H36" s="450">
        <f>ROUND(H6/D6*100,1)</f>
        <v>6.6</v>
      </c>
      <c r="I36" s="420">
        <f>ROUND(I6/D6*100,1)</f>
        <v>2.9</v>
      </c>
      <c r="J36" s="383"/>
      <c r="K36" s="235"/>
    </row>
    <row r="37" spans="1:11" ht="10.95" customHeight="1" x14ac:dyDescent="0.2">
      <c r="A37" s="367"/>
      <c r="B37" s="180"/>
      <c r="C37" s="462"/>
      <c r="D37" s="463"/>
      <c r="E37" s="370"/>
      <c r="F37" s="371"/>
      <c r="G37" s="371"/>
      <c r="H37" s="371"/>
      <c r="I37" s="372"/>
      <c r="J37" s="383"/>
      <c r="K37" s="235"/>
    </row>
    <row r="38" spans="1:11" ht="10.95" customHeight="1" x14ac:dyDescent="0.2">
      <c r="A38" s="367"/>
      <c r="B38" s="382">
        <f>B28</f>
        <v>4</v>
      </c>
      <c r="C38" s="462"/>
      <c r="D38" s="448">
        <v>100</v>
      </c>
      <c r="E38" s="449">
        <f>ROUND(E8/D8*100,1)</f>
        <v>84.9</v>
      </c>
      <c r="F38" s="450">
        <f>ROUND(F8/D8*100,1)</f>
        <v>4.9000000000000004</v>
      </c>
      <c r="G38" s="450">
        <f>ROUND(G8/D8*100,1)</f>
        <v>0.5</v>
      </c>
      <c r="H38" s="450">
        <f>ROUND(H8/D8*100,1)</f>
        <v>6.7</v>
      </c>
      <c r="I38" s="420">
        <f>ROUND(I8/D8*100,1)</f>
        <v>3</v>
      </c>
      <c r="J38" s="383"/>
      <c r="K38" s="235"/>
    </row>
    <row r="39" spans="1:11" ht="10.95" customHeight="1" x14ac:dyDescent="0.2">
      <c r="A39" s="367"/>
      <c r="B39" s="356"/>
      <c r="C39" s="462"/>
      <c r="D39" s="463"/>
      <c r="E39" s="370"/>
      <c r="F39" s="371"/>
      <c r="G39" s="371"/>
      <c r="H39" s="371"/>
      <c r="I39" s="372"/>
      <c r="J39" s="383"/>
      <c r="K39" s="235"/>
    </row>
    <row r="40" spans="1:11" ht="10.95" customHeight="1" x14ac:dyDescent="0.2">
      <c r="A40" s="367"/>
      <c r="B40" s="382">
        <f>B30</f>
        <v>5</v>
      </c>
      <c r="C40" s="462"/>
      <c r="D40" s="448">
        <v>100</v>
      </c>
      <c r="E40" s="449">
        <f>ROUND(E10/D10*100,1)</f>
        <v>85.2</v>
      </c>
      <c r="F40" s="450">
        <f>ROUND(F10/D10*100,1)</f>
        <v>5</v>
      </c>
      <c r="G40" s="450">
        <f>ROUND(G10/D10*100,1)</f>
        <v>0.4</v>
      </c>
      <c r="H40" s="450">
        <f>ROUND(H10/D10*100,1)</f>
        <v>6.4</v>
      </c>
      <c r="I40" s="420">
        <f>ROUND(I10/D10*100,1)</f>
        <v>2.9</v>
      </c>
      <c r="J40" s="383"/>
      <c r="K40" s="235"/>
    </row>
    <row r="41" spans="1:11" ht="10.95" customHeight="1" x14ac:dyDescent="0.2">
      <c r="A41" s="367"/>
      <c r="B41" s="356"/>
      <c r="C41" s="462"/>
      <c r="D41" s="463"/>
      <c r="E41" s="370"/>
      <c r="F41" s="371"/>
      <c r="G41" s="371"/>
      <c r="H41" s="371"/>
      <c r="I41" s="372"/>
      <c r="J41" s="383"/>
      <c r="K41" s="235"/>
    </row>
    <row r="42" spans="1:11" ht="10.95" customHeight="1" x14ac:dyDescent="0.2">
      <c r="A42" s="367"/>
      <c r="B42" s="382">
        <f>B32</f>
        <v>6</v>
      </c>
      <c r="C42" s="462"/>
      <c r="D42" s="448">
        <v>100</v>
      </c>
      <c r="E42" s="449">
        <f>ROUND(E12/D12*100,1)</f>
        <v>84.7</v>
      </c>
      <c r="F42" s="450">
        <f>ROUND(F12/D12*100,1)</f>
        <v>5.2</v>
      </c>
      <c r="G42" s="450">
        <f>ROUND(G12/D12*100,1)</f>
        <v>0.5</v>
      </c>
      <c r="H42" s="450">
        <f>ROUND(H12/D12*100,1)</f>
        <v>6.1</v>
      </c>
      <c r="I42" s="420">
        <f>ROUND(I12/D12*100,1)</f>
        <v>3.4</v>
      </c>
      <c r="J42" s="383"/>
      <c r="K42" s="235"/>
    </row>
    <row r="43" spans="1:11" ht="10.95" customHeight="1" x14ac:dyDescent="0.2">
      <c r="A43" s="429" t="s">
        <v>46</v>
      </c>
      <c r="B43" s="197"/>
      <c r="C43" s="464"/>
      <c r="D43" s="431"/>
      <c r="E43" s="432"/>
      <c r="F43" s="433"/>
      <c r="G43" s="433"/>
      <c r="H43" s="433"/>
      <c r="I43" s="435"/>
      <c r="J43" s="465"/>
      <c r="K43" s="466"/>
    </row>
    <row r="44" spans="1:11" ht="15.75" customHeight="1" x14ac:dyDescent="0.2">
      <c r="A44" s="163" t="s">
        <v>47</v>
      </c>
    </row>
    <row r="45" spans="1:11" ht="15.75" hidden="1" customHeight="1" x14ac:dyDescent="0.2">
      <c r="A45" s="163" t="s">
        <v>173</v>
      </c>
    </row>
    <row r="46" spans="1:11" ht="15.75" hidden="1" customHeight="1" x14ac:dyDescent="0.2">
      <c r="A46" s="163" t="s">
        <v>174</v>
      </c>
    </row>
    <row r="49" spans="2:3" ht="12" customHeight="1" x14ac:dyDescent="0.2">
      <c r="B49" s="163" t="s">
        <v>175</v>
      </c>
    </row>
    <row r="50" spans="2:3" ht="12" customHeight="1" x14ac:dyDescent="0.2">
      <c r="C50" s="163" t="s">
        <v>168</v>
      </c>
    </row>
    <row r="51" spans="2:3" ht="12" customHeight="1" x14ac:dyDescent="0.2">
      <c r="C51" s="163" t="s">
        <v>169</v>
      </c>
    </row>
    <row r="52" spans="2:3" ht="12" customHeight="1" x14ac:dyDescent="0.2">
      <c r="C52" s="163" t="s">
        <v>170</v>
      </c>
    </row>
    <row r="53" spans="2:3" ht="12" customHeight="1" x14ac:dyDescent="0.2"/>
    <row r="54" spans="2:3" ht="12" customHeight="1" x14ac:dyDescent="0.2">
      <c r="C54" s="163" t="s">
        <v>171</v>
      </c>
    </row>
    <row r="55" spans="2:3" ht="12" customHeight="1" x14ac:dyDescent="0.2"/>
    <row r="56" spans="2:3" ht="12" customHeight="1" x14ac:dyDescent="0.2">
      <c r="C56" s="163" t="s">
        <v>219</v>
      </c>
    </row>
    <row r="57" spans="2:3" ht="12" customHeight="1" x14ac:dyDescent="0.2">
      <c r="C57" s="163" t="s">
        <v>172</v>
      </c>
    </row>
    <row r="58" spans="2:3" ht="12" customHeight="1" x14ac:dyDescent="0.2"/>
    <row r="59" spans="2:3" ht="12" customHeight="1" x14ac:dyDescent="0.2"/>
    <row r="60" spans="2:3" ht="12" customHeight="1" x14ac:dyDescent="0.2">
      <c r="C60" s="163" t="s">
        <v>230</v>
      </c>
    </row>
    <row r="61" spans="2:3" ht="12" customHeight="1" x14ac:dyDescent="0.2">
      <c r="C61" s="163" t="s">
        <v>39</v>
      </c>
    </row>
    <row r="62" spans="2:3" ht="12" customHeight="1" x14ac:dyDescent="0.2">
      <c r="C62" s="163" t="s">
        <v>215</v>
      </c>
    </row>
    <row r="63" spans="2:3" ht="12" customHeight="1" x14ac:dyDescent="0.2">
      <c r="C63" s="163" t="s">
        <v>217</v>
      </c>
    </row>
    <row r="64" spans="2:3" ht="12" customHeight="1" x14ac:dyDescent="0.2"/>
    <row r="65" spans="3:3" ht="12" customHeight="1" x14ac:dyDescent="0.2">
      <c r="C65" s="163" t="s">
        <v>216</v>
      </c>
    </row>
    <row r="66" spans="3:3" ht="12" customHeight="1" x14ac:dyDescent="0.2"/>
    <row r="67" spans="3:3" ht="12" customHeight="1" x14ac:dyDescent="0.2"/>
    <row r="68" spans="3:3" ht="12" customHeight="1" x14ac:dyDescent="0.2">
      <c r="C68" s="163" t="s">
        <v>218</v>
      </c>
    </row>
    <row r="69" spans="3:3" ht="12" customHeight="1" x14ac:dyDescent="0.2"/>
    <row r="70" spans="3:3" ht="12" customHeight="1" x14ac:dyDescent="0.2"/>
    <row r="71" spans="3:3" ht="12" customHeight="1" x14ac:dyDescent="0.2"/>
    <row r="72" spans="3:3" ht="12" customHeight="1" x14ac:dyDescent="0.2"/>
    <row r="73" spans="3:3" ht="12" customHeight="1" x14ac:dyDescent="0.2"/>
    <row r="74" spans="3:3" ht="12" customHeight="1" x14ac:dyDescent="0.2"/>
  </sheetData>
  <mergeCells count="215">
    <mergeCell ref="M4:M5"/>
    <mergeCell ref="B6:B7"/>
    <mergeCell ref="C6:C7"/>
    <mergeCell ref="J6:J7"/>
    <mergeCell ref="K6:K7"/>
    <mergeCell ref="K4:K5"/>
    <mergeCell ref="M6:M7"/>
    <mergeCell ref="M8:M9"/>
    <mergeCell ref="M10:M11"/>
    <mergeCell ref="I10:I11"/>
    <mergeCell ref="I6:I7"/>
    <mergeCell ref="G8:G9"/>
    <mergeCell ref="H8:H9"/>
    <mergeCell ref="I8:I9"/>
    <mergeCell ref="F10:F11"/>
    <mergeCell ref="G10:G11"/>
    <mergeCell ref="H10:H11"/>
    <mergeCell ref="D4:D5"/>
    <mergeCell ref="E4:E5"/>
    <mergeCell ref="F4:F5"/>
    <mergeCell ref="G4:G5"/>
    <mergeCell ref="H4:H5"/>
    <mergeCell ref="I4:I5"/>
    <mergeCell ref="K8:K9"/>
    <mergeCell ref="A2:A3"/>
    <mergeCell ref="J2:K2"/>
    <mergeCell ref="C2:C3"/>
    <mergeCell ref="B2:B3"/>
    <mergeCell ref="A5:A12"/>
    <mergeCell ref="B8:B9"/>
    <mergeCell ref="C8:C9"/>
    <mergeCell ref="D8:D9"/>
    <mergeCell ref="D2:D3"/>
    <mergeCell ref="E2:I2"/>
    <mergeCell ref="J4:J5"/>
    <mergeCell ref="C4:C5"/>
    <mergeCell ref="B4:B5"/>
    <mergeCell ref="D6:D7"/>
    <mergeCell ref="K14:K15"/>
    <mergeCell ref="B18:B19"/>
    <mergeCell ref="J18:J19"/>
    <mergeCell ref="K18:K19"/>
    <mergeCell ref="B16:B17"/>
    <mergeCell ref="J16:J17"/>
    <mergeCell ref="K16:K17"/>
    <mergeCell ref="B10:B11"/>
    <mergeCell ref="C10:C11"/>
    <mergeCell ref="J10:J11"/>
    <mergeCell ref="K10:K11"/>
    <mergeCell ref="B12:B13"/>
    <mergeCell ref="C12:C13"/>
    <mergeCell ref="J12:J13"/>
    <mergeCell ref="K12:K13"/>
    <mergeCell ref="F12:F13"/>
    <mergeCell ref="G12:G13"/>
    <mergeCell ref="I12:I13"/>
    <mergeCell ref="F14:F15"/>
    <mergeCell ref="G14:G15"/>
    <mergeCell ref="H14:H15"/>
    <mergeCell ref="I14:I15"/>
    <mergeCell ref="D10:D11"/>
    <mergeCell ref="D12:D13"/>
    <mergeCell ref="K24:K25"/>
    <mergeCell ref="D26:D27"/>
    <mergeCell ref="D24:D25"/>
    <mergeCell ref="F26:F27"/>
    <mergeCell ref="G26:G27"/>
    <mergeCell ref="I26:I27"/>
    <mergeCell ref="E26:E27"/>
    <mergeCell ref="C18:C19"/>
    <mergeCell ref="B22:B23"/>
    <mergeCell ref="J22:J23"/>
    <mergeCell ref="K22:K23"/>
    <mergeCell ref="B20:B21"/>
    <mergeCell ref="J20:J21"/>
    <mergeCell ref="K20:K21"/>
    <mergeCell ref="C20:C21"/>
    <mergeCell ref="C22:C23"/>
    <mergeCell ref="D18:D19"/>
    <mergeCell ref="J26:J27"/>
    <mergeCell ref="K26:K27"/>
    <mergeCell ref="I20:I21"/>
    <mergeCell ref="J24:J25"/>
    <mergeCell ref="E22:E23"/>
    <mergeCell ref="E24:E25"/>
    <mergeCell ref="D20:D21"/>
    <mergeCell ref="K30:K31"/>
    <mergeCell ref="B28:B29"/>
    <mergeCell ref="J28:J29"/>
    <mergeCell ref="K28:K29"/>
    <mergeCell ref="K34:K35"/>
    <mergeCell ref="B32:B33"/>
    <mergeCell ref="C32:C33"/>
    <mergeCell ref="J32:J33"/>
    <mergeCell ref="K32:K33"/>
    <mergeCell ref="D28:D29"/>
    <mergeCell ref="G30:G31"/>
    <mergeCell ref="H30:H31"/>
    <mergeCell ref="I30:I31"/>
    <mergeCell ref="F32:F33"/>
    <mergeCell ref="G32:G33"/>
    <mergeCell ref="H32:H33"/>
    <mergeCell ref="I32:I33"/>
    <mergeCell ref="F30:F31"/>
    <mergeCell ref="J34:J35"/>
    <mergeCell ref="J30:J31"/>
    <mergeCell ref="D30:D31"/>
    <mergeCell ref="D32:D33"/>
    <mergeCell ref="D34:D35"/>
    <mergeCell ref="F34:F35"/>
    <mergeCell ref="K38:K39"/>
    <mergeCell ref="B36:B37"/>
    <mergeCell ref="C36:C37"/>
    <mergeCell ref="J36:J37"/>
    <mergeCell ref="K36:K37"/>
    <mergeCell ref="K42:K43"/>
    <mergeCell ref="B40:B41"/>
    <mergeCell ref="C40:C41"/>
    <mergeCell ref="J40:J41"/>
    <mergeCell ref="K40:K41"/>
    <mergeCell ref="J42:J43"/>
    <mergeCell ref="J38:J39"/>
    <mergeCell ref="D36:D37"/>
    <mergeCell ref="D38:D39"/>
    <mergeCell ref="D40:D41"/>
    <mergeCell ref="D42:D43"/>
    <mergeCell ref="E42:E43"/>
    <mergeCell ref="F36:F37"/>
    <mergeCell ref="F38:F39"/>
    <mergeCell ref="F40:F41"/>
    <mergeCell ref="F42:F43"/>
    <mergeCell ref="E36:E37"/>
    <mergeCell ref="E38:E39"/>
    <mergeCell ref="E40:E41"/>
    <mergeCell ref="A15:A22"/>
    <mergeCell ref="B42:B43"/>
    <mergeCell ref="C42:C43"/>
    <mergeCell ref="B38:B39"/>
    <mergeCell ref="C38:C39"/>
    <mergeCell ref="B34:B35"/>
    <mergeCell ref="C34:C35"/>
    <mergeCell ref="B30:B31"/>
    <mergeCell ref="B26:B27"/>
    <mergeCell ref="B24:B25"/>
    <mergeCell ref="C24:C25"/>
    <mergeCell ref="B14:B15"/>
    <mergeCell ref="C14:C15"/>
    <mergeCell ref="A35:A42"/>
    <mergeCell ref="A25:A29"/>
    <mergeCell ref="A30:A32"/>
    <mergeCell ref="C26:C27"/>
    <mergeCell ref="C28:C29"/>
    <mergeCell ref="C30:C31"/>
    <mergeCell ref="C16:C17"/>
    <mergeCell ref="J14:J15"/>
    <mergeCell ref="J8:J9"/>
    <mergeCell ref="E14:E15"/>
    <mergeCell ref="G6:G7"/>
    <mergeCell ref="H6:H7"/>
    <mergeCell ref="F6:F7"/>
    <mergeCell ref="E6:E7"/>
    <mergeCell ref="E8:E9"/>
    <mergeCell ref="F8:F9"/>
    <mergeCell ref="D22:D23"/>
    <mergeCell ref="G18:G19"/>
    <mergeCell ref="H18:H19"/>
    <mergeCell ref="I18:I19"/>
    <mergeCell ref="F20:F21"/>
    <mergeCell ref="G20:G21"/>
    <mergeCell ref="H20:H21"/>
    <mergeCell ref="E10:E11"/>
    <mergeCell ref="E12:E13"/>
    <mergeCell ref="E16:E17"/>
    <mergeCell ref="E18:E19"/>
    <mergeCell ref="E20:E21"/>
    <mergeCell ref="H12:H13"/>
    <mergeCell ref="F22:F23"/>
    <mergeCell ref="G22:G23"/>
    <mergeCell ref="H22:H23"/>
    <mergeCell ref="I22:I23"/>
    <mergeCell ref="D14:D15"/>
    <mergeCell ref="D16:D17"/>
    <mergeCell ref="F16:F17"/>
    <mergeCell ref="G16:G17"/>
    <mergeCell ref="H16:H17"/>
    <mergeCell ref="I16:I17"/>
    <mergeCell ref="I42:I43"/>
    <mergeCell ref="G34:G35"/>
    <mergeCell ref="G36:G37"/>
    <mergeCell ref="G38:G39"/>
    <mergeCell ref="G40:G41"/>
    <mergeCell ref="G42:G43"/>
    <mergeCell ref="H34:H35"/>
    <mergeCell ref="H36:H37"/>
    <mergeCell ref="H38:H39"/>
    <mergeCell ref="H40:H41"/>
    <mergeCell ref="H42:H43"/>
    <mergeCell ref="I34:I35"/>
    <mergeCell ref="I36:I37"/>
    <mergeCell ref="I38:I39"/>
    <mergeCell ref="I40:I41"/>
    <mergeCell ref="F24:F25"/>
    <mergeCell ref="G24:G25"/>
    <mergeCell ref="H24:H25"/>
    <mergeCell ref="I24:I25"/>
    <mergeCell ref="F18:F19"/>
    <mergeCell ref="E34:E35"/>
    <mergeCell ref="E28:E29"/>
    <mergeCell ref="E30:E31"/>
    <mergeCell ref="E32:E33"/>
    <mergeCell ref="G28:G29"/>
    <mergeCell ref="H28:H29"/>
    <mergeCell ref="I28:I29"/>
    <mergeCell ref="H26:H27"/>
    <mergeCell ref="F28:F29"/>
  </mergeCells>
  <phoneticPr fontId="2"/>
  <pageMargins left="0.59055118110236227" right="0.23622047244094491" top="0.59055118110236227" bottom="0.59055118110236227" header="0.51181102362204722" footer="0.31496062992125984"/>
  <pageSetup paperSize="9" firstPageNumber="3" orientation="landscape" r:id="rId1"/>
  <headerFooter alignWithMargins="0">
    <oddFooter>&amp;C&amp;10 19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A33"/>
  <sheetViews>
    <sheetView view="pageBreakPreview" zoomScaleNormal="100" zoomScaleSheetLayoutView="100" workbookViewId="0">
      <selection sqref="A1:XFD1048576"/>
    </sheetView>
  </sheetViews>
  <sheetFormatPr defaultColWidth="2.6640625" defaultRowHeight="22.2" customHeight="1" x14ac:dyDescent="0.2"/>
  <cols>
    <col min="1" max="8" width="2.6640625" style="163"/>
    <col min="9" max="9" width="2.6640625" style="163" customWidth="1"/>
    <col min="10" max="16384" width="2.6640625" style="163"/>
  </cols>
  <sheetData>
    <row r="1" spans="1:53" ht="19.95" customHeight="1" x14ac:dyDescent="0.2">
      <c r="A1" s="164" t="s">
        <v>48</v>
      </c>
    </row>
    <row r="2" spans="1:53" ht="19.95" customHeight="1" x14ac:dyDescent="0.2"/>
    <row r="3" spans="1:53" ht="19.95" customHeight="1" x14ac:dyDescent="0.2">
      <c r="A3" s="165" t="s">
        <v>160</v>
      </c>
    </row>
    <row r="4" spans="1:53" ht="25.2" customHeight="1" x14ac:dyDescent="0.2">
      <c r="A4" s="170" t="s">
        <v>49</v>
      </c>
      <c r="B4" s="147"/>
      <c r="C4" s="147"/>
      <c r="D4" s="149"/>
      <c r="E4" s="467" t="s">
        <v>236</v>
      </c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8"/>
      <c r="W4" s="170" t="s">
        <v>237</v>
      </c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9"/>
      <c r="AO4" s="468" t="s">
        <v>50</v>
      </c>
      <c r="AP4" s="147"/>
      <c r="AQ4" s="147"/>
      <c r="AR4" s="147"/>
      <c r="AS4" s="147"/>
      <c r="AT4" s="147"/>
      <c r="AU4" s="147"/>
      <c r="AV4" s="147"/>
      <c r="AW4" s="149"/>
    </row>
    <row r="5" spans="1:53" ht="12.45" customHeight="1" x14ac:dyDescent="0.2">
      <c r="A5" s="203"/>
      <c r="B5" s="204"/>
      <c r="C5" s="204"/>
      <c r="D5" s="382"/>
      <c r="E5" s="469" t="s">
        <v>51</v>
      </c>
      <c r="F5" s="470"/>
      <c r="G5" s="470"/>
      <c r="H5" s="470"/>
      <c r="I5" s="470"/>
      <c r="J5" s="470"/>
      <c r="K5" s="470" t="s">
        <v>52</v>
      </c>
      <c r="L5" s="470"/>
      <c r="M5" s="470"/>
      <c r="N5" s="470"/>
      <c r="O5" s="470"/>
      <c r="P5" s="470"/>
      <c r="Q5" s="470" t="s">
        <v>53</v>
      </c>
      <c r="R5" s="470"/>
      <c r="S5" s="470"/>
      <c r="T5" s="470"/>
      <c r="U5" s="470"/>
      <c r="V5" s="471"/>
      <c r="W5" s="469" t="s">
        <v>51</v>
      </c>
      <c r="X5" s="470"/>
      <c r="Y5" s="470"/>
      <c r="Z5" s="470"/>
      <c r="AA5" s="470"/>
      <c r="AB5" s="470"/>
      <c r="AC5" s="470" t="s">
        <v>52</v>
      </c>
      <c r="AD5" s="470"/>
      <c r="AE5" s="470"/>
      <c r="AF5" s="470"/>
      <c r="AG5" s="470"/>
      <c r="AH5" s="470"/>
      <c r="AI5" s="470" t="s">
        <v>53</v>
      </c>
      <c r="AJ5" s="470"/>
      <c r="AK5" s="470"/>
      <c r="AL5" s="470"/>
      <c r="AM5" s="470"/>
      <c r="AN5" s="471"/>
      <c r="AO5" s="472" t="s">
        <v>54</v>
      </c>
      <c r="AP5" s="204"/>
      <c r="AQ5" s="204"/>
      <c r="AR5" s="204" t="s">
        <v>55</v>
      </c>
      <c r="AS5" s="204"/>
      <c r="AT5" s="204"/>
      <c r="AU5" s="204" t="s">
        <v>56</v>
      </c>
      <c r="AV5" s="204"/>
      <c r="AW5" s="382"/>
    </row>
    <row r="6" spans="1:53" ht="12.45" customHeight="1" x14ac:dyDescent="0.2">
      <c r="A6" s="195"/>
      <c r="B6" s="196"/>
      <c r="C6" s="196"/>
      <c r="D6" s="197"/>
      <c r="E6" s="473" t="s">
        <v>197</v>
      </c>
      <c r="F6" s="209"/>
      <c r="G6" s="209"/>
      <c r="H6" s="209"/>
      <c r="I6" s="209"/>
      <c r="J6" s="209"/>
      <c r="K6" s="209" t="s">
        <v>73</v>
      </c>
      <c r="L6" s="209"/>
      <c r="M6" s="209"/>
      <c r="N6" s="209"/>
      <c r="O6" s="209"/>
      <c r="P6" s="209"/>
      <c r="Q6" s="209" t="s">
        <v>74</v>
      </c>
      <c r="R6" s="209"/>
      <c r="S6" s="209"/>
      <c r="T6" s="209"/>
      <c r="U6" s="209"/>
      <c r="V6" s="210"/>
      <c r="W6" s="473" t="s">
        <v>57</v>
      </c>
      <c r="X6" s="209"/>
      <c r="Y6" s="209"/>
      <c r="Z6" s="209"/>
      <c r="AA6" s="209"/>
      <c r="AB6" s="209"/>
      <c r="AC6" s="209" t="s">
        <v>58</v>
      </c>
      <c r="AD6" s="209"/>
      <c r="AE6" s="209"/>
      <c r="AF6" s="209"/>
      <c r="AG6" s="209"/>
      <c r="AH6" s="209"/>
      <c r="AI6" s="209" t="s">
        <v>59</v>
      </c>
      <c r="AJ6" s="209"/>
      <c r="AK6" s="209"/>
      <c r="AL6" s="209"/>
      <c r="AM6" s="209"/>
      <c r="AN6" s="210"/>
      <c r="AO6" s="474"/>
      <c r="AP6" s="196"/>
      <c r="AQ6" s="196"/>
      <c r="AR6" s="196"/>
      <c r="AS6" s="196"/>
      <c r="AT6" s="196"/>
      <c r="AU6" s="196"/>
      <c r="AV6" s="196"/>
      <c r="AW6" s="197"/>
      <c r="BA6" s="163" t="s">
        <v>240</v>
      </c>
    </row>
    <row r="7" spans="1:53" ht="25.2" customHeight="1" x14ac:dyDescent="0.2">
      <c r="A7" s="475" t="s">
        <v>60</v>
      </c>
      <c r="B7" s="476" t="s">
        <v>61</v>
      </c>
      <c r="C7" s="476"/>
      <c r="D7" s="477"/>
      <c r="E7" s="478">
        <v>405191</v>
      </c>
      <c r="F7" s="479"/>
      <c r="G7" s="479"/>
      <c r="H7" s="479"/>
      <c r="I7" s="479"/>
      <c r="J7" s="479"/>
      <c r="K7" s="480">
        <v>81197</v>
      </c>
      <c r="L7" s="481"/>
      <c r="M7" s="481"/>
      <c r="N7" s="481"/>
      <c r="O7" s="481"/>
      <c r="P7" s="482"/>
      <c r="Q7" s="481">
        <v>323994</v>
      </c>
      <c r="R7" s="481"/>
      <c r="S7" s="481"/>
      <c r="T7" s="481"/>
      <c r="U7" s="481"/>
      <c r="V7" s="483"/>
      <c r="W7" s="478">
        <v>403998</v>
      </c>
      <c r="X7" s="479"/>
      <c r="Y7" s="479"/>
      <c r="Z7" s="479"/>
      <c r="AA7" s="479"/>
      <c r="AB7" s="479"/>
      <c r="AC7" s="480">
        <v>80259</v>
      </c>
      <c r="AD7" s="481"/>
      <c r="AE7" s="481"/>
      <c r="AF7" s="481"/>
      <c r="AG7" s="481"/>
      <c r="AH7" s="482"/>
      <c r="AI7" s="481">
        <v>323739</v>
      </c>
      <c r="AJ7" s="481"/>
      <c r="AK7" s="481"/>
      <c r="AL7" s="481"/>
      <c r="AM7" s="481"/>
      <c r="AN7" s="483"/>
      <c r="AO7" s="484">
        <f t="shared" ref="AO7:AO15" si="0">W7/E7*100</f>
        <v>99.705570952957984</v>
      </c>
      <c r="AP7" s="485"/>
      <c r="AQ7" s="485"/>
      <c r="AR7" s="485">
        <f t="shared" ref="AR7:AR15" si="1">AC7/K7*100</f>
        <v>98.844784905846268</v>
      </c>
      <c r="AS7" s="485"/>
      <c r="AT7" s="485"/>
      <c r="AU7" s="485">
        <f t="shared" ref="AU7:AU15" si="2">AI7/Q7*100</f>
        <v>99.921294838793301</v>
      </c>
      <c r="AV7" s="485"/>
      <c r="AW7" s="486"/>
    </row>
    <row r="8" spans="1:53" ht="25.2" customHeight="1" x14ac:dyDescent="0.2">
      <c r="A8" s="487"/>
      <c r="B8" s="488" t="s">
        <v>62</v>
      </c>
      <c r="C8" s="488"/>
      <c r="D8" s="489"/>
      <c r="E8" s="490">
        <v>108539</v>
      </c>
      <c r="F8" s="491"/>
      <c r="G8" s="491"/>
      <c r="H8" s="491"/>
      <c r="I8" s="491"/>
      <c r="J8" s="491"/>
      <c r="K8" s="225">
        <v>33232</v>
      </c>
      <c r="L8" s="492"/>
      <c r="M8" s="492"/>
      <c r="N8" s="492"/>
      <c r="O8" s="492"/>
      <c r="P8" s="226"/>
      <c r="Q8" s="492">
        <v>75307</v>
      </c>
      <c r="R8" s="492"/>
      <c r="S8" s="492"/>
      <c r="T8" s="492"/>
      <c r="U8" s="492"/>
      <c r="V8" s="227"/>
      <c r="W8" s="490">
        <v>108387</v>
      </c>
      <c r="X8" s="491"/>
      <c r="Y8" s="491"/>
      <c r="Z8" s="491"/>
      <c r="AA8" s="491"/>
      <c r="AB8" s="491"/>
      <c r="AC8" s="225">
        <v>33345</v>
      </c>
      <c r="AD8" s="492"/>
      <c r="AE8" s="492"/>
      <c r="AF8" s="492"/>
      <c r="AG8" s="492"/>
      <c r="AH8" s="226"/>
      <c r="AI8" s="492">
        <v>75042</v>
      </c>
      <c r="AJ8" s="492"/>
      <c r="AK8" s="492"/>
      <c r="AL8" s="492"/>
      <c r="AM8" s="492"/>
      <c r="AN8" s="227"/>
      <c r="AO8" s="493">
        <f>W8/E8*100</f>
        <v>99.859958171717082</v>
      </c>
      <c r="AP8" s="494"/>
      <c r="AQ8" s="494"/>
      <c r="AR8" s="494">
        <f t="shared" si="1"/>
        <v>100.34003370245546</v>
      </c>
      <c r="AS8" s="494"/>
      <c r="AT8" s="494"/>
      <c r="AU8" s="494">
        <f t="shared" si="2"/>
        <v>99.648107081679001</v>
      </c>
      <c r="AV8" s="494"/>
      <c r="AW8" s="495"/>
      <c r="BA8" s="163" t="s">
        <v>241</v>
      </c>
    </row>
    <row r="9" spans="1:53" ht="25.2" customHeight="1" x14ac:dyDescent="0.2">
      <c r="A9" s="496"/>
      <c r="B9" s="497" t="s">
        <v>63</v>
      </c>
      <c r="C9" s="497"/>
      <c r="D9" s="498"/>
      <c r="E9" s="499">
        <f>SUM(E7:J8)</f>
        <v>513730</v>
      </c>
      <c r="F9" s="500"/>
      <c r="G9" s="500"/>
      <c r="H9" s="500"/>
      <c r="I9" s="500"/>
      <c r="J9" s="500"/>
      <c r="K9" s="501">
        <f>SUM(K7:P8)</f>
        <v>114429</v>
      </c>
      <c r="L9" s="500"/>
      <c r="M9" s="500"/>
      <c r="N9" s="500"/>
      <c r="O9" s="500"/>
      <c r="P9" s="502"/>
      <c r="Q9" s="501">
        <f>SUM(Q7:V8)</f>
        <v>399301</v>
      </c>
      <c r="R9" s="500"/>
      <c r="S9" s="500"/>
      <c r="T9" s="500"/>
      <c r="U9" s="500"/>
      <c r="V9" s="503"/>
      <c r="W9" s="499">
        <f>SUM(W7:AB8)</f>
        <v>512385</v>
      </c>
      <c r="X9" s="500"/>
      <c r="Y9" s="500"/>
      <c r="Z9" s="500"/>
      <c r="AA9" s="500"/>
      <c r="AB9" s="500"/>
      <c r="AC9" s="501">
        <f>SUM(AC7:AH8)</f>
        <v>113604</v>
      </c>
      <c r="AD9" s="500"/>
      <c r="AE9" s="500"/>
      <c r="AF9" s="500"/>
      <c r="AG9" s="500"/>
      <c r="AH9" s="502"/>
      <c r="AI9" s="501">
        <f>SUM(AI7:AN8)</f>
        <v>398781</v>
      </c>
      <c r="AJ9" s="500"/>
      <c r="AK9" s="500"/>
      <c r="AL9" s="500"/>
      <c r="AM9" s="500"/>
      <c r="AN9" s="503"/>
      <c r="AO9" s="504">
        <f t="shared" si="0"/>
        <v>99.738189321238778</v>
      </c>
      <c r="AP9" s="505"/>
      <c r="AQ9" s="505"/>
      <c r="AR9" s="505">
        <f t="shared" si="1"/>
        <v>99.279028917494699</v>
      </c>
      <c r="AS9" s="505"/>
      <c r="AT9" s="505"/>
      <c r="AU9" s="505">
        <f t="shared" si="2"/>
        <v>99.869772427316732</v>
      </c>
      <c r="AV9" s="505"/>
      <c r="AW9" s="506"/>
    </row>
    <row r="10" spans="1:53" ht="25.2" customHeight="1" x14ac:dyDescent="0.2">
      <c r="A10" s="475" t="s">
        <v>64</v>
      </c>
      <c r="B10" s="476" t="s">
        <v>61</v>
      </c>
      <c r="C10" s="476"/>
      <c r="D10" s="477"/>
      <c r="E10" s="478">
        <v>375548</v>
      </c>
      <c r="F10" s="479"/>
      <c r="G10" s="479"/>
      <c r="H10" s="479"/>
      <c r="I10" s="479"/>
      <c r="J10" s="479"/>
      <c r="K10" s="480">
        <v>27068</v>
      </c>
      <c r="L10" s="481"/>
      <c r="M10" s="481"/>
      <c r="N10" s="481"/>
      <c r="O10" s="481"/>
      <c r="P10" s="482"/>
      <c r="Q10" s="481">
        <v>348480</v>
      </c>
      <c r="R10" s="481"/>
      <c r="S10" s="481"/>
      <c r="T10" s="481"/>
      <c r="U10" s="481"/>
      <c r="V10" s="483"/>
      <c r="W10" s="478">
        <v>375717</v>
      </c>
      <c r="X10" s="479"/>
      <c r="Y10" s="479"/>
      <c r="Z10" s="479"/>
      <c r="AA10" s="479"/>
      <c r="AB10" s="479"/>
      <c r="AC10" s="480">
        <v>26642</v>
      </c>
      <c r="AD10" s="481"/>
      <c r="AE10" s="481"/>
      <c r="AF10" s="481"/>
      <c r="AG10" s="481"/>
      <c r="AH10" s="482"/>
      <c r="AI10" s="481">
        <v>349075</v>
      </c>
      <c r="AJ10" s="481"/>
      <c r="AK10" s="481"/>
      <c r="AL10" s="481"/>
      <c r="AM10" s="481"/>
      <c r="AN10" s="483"/>
      <c r="AO10" s="484">
        <f t="shared" si="0"/>
        <v>100.04500090534366</v>
      </c>
      <c r="AP10" s="485"/>
      <c r="AQ10" s="485"/>
      <c r="AR10" s="485">
        <f t="shared" si="1"/>
        <v>98.426185902172307</v>
      </c>
      <c r="AS10" s="485"/>
      <c r="AT10" s="485"/>
      <c r="AU10" s="485">
        <f t="shared" si="2"/>
        <v>100.17074150596879</v>
      </c>
      <c r="AV10" s="485"/>
      <c r="AW10" s="486"/>
    </row>
    <row r="11" spans="1:53" ht="25.2" customHeight="1" x14ac:dyDescent="0.2">
      <c r="A11" s="487"/>
      <c r="B11" s="488" t="s">
        <v>62</v>
      </c>
      <c r="C11" s="488"/>
      <c r="D11" s="489"/>
      <c r="E11" s="490">
        <v>90817</v>
      </c>
      <c r="F11" s="491"/>
      <c r="G11" s="491"/>
      <c r="H11" s="491"/>
      <c r="I11" s="491"/>
      <c r="J11" s="491"/>
      <c r="K11" s="225">
        <v>9105</v>
      </c>
      <c r="L11" s="492"/>
      <c r="M11" s="492"/>
      <c r="N11" s="492"/>
      <c r="O11" s="492"/>
      <c r="P11" s="226"/>
      <c r="Q11" s="492">
        <v>81712</v>
      </c>
      <c r="R11" s="492"/>
      <c r="S11" s="492"/>
      <c r="T11" s="492"/>
      <c r="U11" s="492"/>
      <c r="V11" s="227"/>
      <c r="W11" s="490">
        <v>90769</v>
      </c>
      <c r="X11" s="491"/>
      <c r="Y11" s="491"/>
      <c r="Z11" s="491"/>
      <c r="AA11" s="491"/>
      <c r="AB11" s="491"/>
      <c r="AC11" s="225">
        <v>9053</v>
      </c>
      <c r="AD11" s="492"/>
      <c r="AE11" s="492"/>
      <c r="AF11" s="492"/>
      <c r="AG11" s="492"/>
      <c r="AH11" s="226"/>
      <c r="AI11" s="492">
        <v>81716</v>
      </c>
      <c r="AJ11" s="492"/>
      <c r="AK11" s="492"/>
      <c r="AL11" s="492"/>
      <c r="AM11" s="492"/>
      <c r="AN11" s="227"/>
      <c r="AO11" s="493">
        <f t="shared" si="0"/>
        <v>99.947146459363339</v>
      </c>
      <c r="AP11" s="494"/>
      <c r="AQ11" s="494"/>
      <c r="AR11" s="494">
        <f t="shared" si="1"/>
        <v>99.428885227896757</v>
      </c>
      <c r="AS11" s="494"/>
      <c r="AT11" s="494"/>
      <c r="AU11" s="494">
        <f t="shared" si="2"/>
        <v>100.00489524182494</v>
      </c>
      <c r="AV11" s="494"/>
      <c r="AW11" s="495"/>
      <c r="BA11" s="163" t="s">
        <v>244</v>
      </c>
    </row>
    <row r="12" spans="1:53" ht="25.2" customHeight="1" x14ac:dyDescent="0.2">
      <c r="A12" s="496"/>
      <c r="B12" s="497" t="s">
        <v>63</v>
      </c>
      <c r="C12" s="497"/>
      <c r="D12" s="498"/>
      <c r="E12" s="499">
        <f>SUM(E10:J11)</f>
        <v>466365</v>
      </c>
      <c r="F12" s="500"/>
      <c r="G12" s="500"/>
      <c r="H12" s="500"/>
      <c r="I12" s="500"/>
      <c r="J12" s="500"/>
      <c r="K12" s="501">
        <f>SUM(K10:P11)</f>
        <v>36173</v>
      </c>
      <c r="L12" s="500"/>
      <c r="M12" s="500"/>
      <c r="N12" s="500"/>
      <c r="O12" s="500"/>
      <c r="P12" s="502"/>
      <c r="Q12" s="501">
        <f>SUM(Q10:V11)</f>
        <v>430192</v>
      </c>
      <c r="R12" s="500"/>
      <c r="S12" s="500"/>
      <c r="T12" s="500"/>
      <c r="U12" s="500"/>
      <c r="V12" s="503"/>
      <c r="W12" s="499">
        <f>SUM(W10:AB11)</f>
        <v>466486</v>
      </c>
      <c r="X12" s="500"/>
      <c r="Y12" s="500"/>
      <c r="Z12" s="500"/>
      <c r="AA12" s="500"/>
      <c r="AB12" s="500"/>
      <c r="AC12" s="501">
        <f>SUM(AC10:AH11)</f>
        <v>35695</v>
      </c>
      <c r="AD12" s="500"/>
      <c r="AE12" s="500"/>
      <c r="AF12" s="500"/>
      <c r="AG12" s="500"/>
      <c r="AH12" s="502"/>
      <c r="AI12" s="501">
        <f>SUM(AI10:AN11)</f>
        <v>430791</v>
      </c>
      <c r="AJ12" s="500"/>
      <c r="AK12" s="500"/>
      <c r="AL12" s="500"/>
      <c r="AM12" s="500"/>
      <c r="AN12" s="503"/>
      <c r="AO12" s="504">
        <f t="shared" si="0"/>
        <v>100.02594534323974</v>
      </c>
      <c r="AP12" s="505"/>
      <c r="AQ12" s="505"/>
      <c r="AR12" s="505">
        <f t="shared" si="1"/>
        <v>98.678572415890315</v>
      </c>
      <c r="AS12" s="505"/>
      <c r="AT12" s="505"/>
      <c r="AU12" s="505">
        <f t="shared" si="2"/>
        <v>100.1392401532339</v>
      </c>
      <c r="AV12" s="505"/>
      <c r="AW12" s="506"/>
    </row>
    <row r="13" spans="1:53" ht="25.2" customHeight="1" x14ac:dyDescent="0.2">
      <c r="A13" s="507" t="s">
        <v>65</v>
      </c>
      <c r="B13" s="508" t="s">
        <v>61</v>
      </c>
      <c r="C13" s="508"/>
      <c r="D13" s="509"/>
      <c r="E13" s="478">
        <v>47067</v>
      </c>
      <c r="F13" s="479"/>
      <c r="G13" s="479"/>
      <c r="H13" s="479"/>
      <c r="I13" s="479"/>
      <c r="J13" s="479"/>
      <c r="K13" s="480">
        <v>32026</v>
      </c>
      <c r="L13" s="481"/>
      <c r="M13" s="481"/>
      <c r="N13" s="481"/>
      <c r="O13" s="481"/>
      <c r="P13" s="482"/>
      <c r="Q13" s="481">
        <v>15041</v>
      </c>
      <c r="R13" s="481"/>
      <c r="S13" s="481"/>
      <c r="T13" s="481"/>
      <c r="U13" s="481"/>
      <c r="V13" s="483"/>
      <c r="W13" s="478">
        <v>47008</v>
      </c>
      <c r="X13" s="479"/>
      <c r="Y13" s="479"/>
      <c r="Z13" s="479"/>
      <c r="AA13" s="479"/>
      <c r="AB13" s="479"/>
      <c r="AC13" s="480">
        <v>31866</v>
      </c>
      <c r="AD13" s="481"/>
      <c r="AE13" s="481"/>
      <c r="AF13" s="481"/>
      <c r="AG13" s="481"/>
      <c r="AH13" s="482"/>
      <c r="AI13" s="481">
        <v>15142</v>
      </c>
      <c r="AJ13" s="481"/>
      <c r="AK13" s="481"/>
      <c r="AL13" s="481"/>
      <c r="AM13" s="481"/>
      <c r="AN13" s="483"/>
      <c r="AO13" s="510">
        <f t="shared" si="0"/>
        <v>99.87464678012195</v>
      </c>
      <c r="AP13" s="511"/>
      <c r="AQ13" s="511"/>
      <c r="AR13" s="511">
        <f t="shared" si="1"/>
        <v>99.500405920189849</v>
      </c>
      <c r="AS13" s="511"/>
      <c r="AT13" s="511"/>
      <c r="AU13" s="511">
        <f t="shared" si="2"/>
        <v>100.67149790572437</v>
      </c>
      <c r="AV13" s="511"/>
      <c r="AW13" s="512"/>
    </row>
    <row r="14" spans="1:53" ht="25.2" customHeight="1" x14ac:dyDescent="0.2">
      <c r="A14" s="487"/>
      <c r="B14" s="488" t="s">
        <v>62</v>
      </c>
      <c r="C14" s="488"/>
      <c r="D14" s="489"/>
      <c r="E14" s="490">
        <v>12893</v>
      </c>
      <c r="F14" s="491"/>
      <c r="G14" s="491"/>
      <c r="H14" s="491"/>
      <c r="I14" s="491"/>
      <c r="J14" s="491"/>
      <c r="K14" s="225">
        <v>8694</v>
      </c>
      <c r="L14" s="492"/>
      <c r="M14" s="492"/>
      <c r="N14" s="492"/>
      <c r="O14" s="492"/>
      <c r="P14" s="226"/>
      <c r="Q14" s="492">
        <v>4199</v>
      </c>
      <c r="R14" s="492"/>
      <c r="S14" s="492"/>
      <c r="T14" s="492"/>
      <c r="U14" s="492"/>
      <c r="V14" s="227"/>
      <c r="W14" s="490">
        <v>12755</v>
      </c>
      <c r="X14" s="491"/>
      <c r="Y14" s="491"/>
      <c r="Z14" s="491"/>
      <c r="AA14" s="491"/>
      <c r="AB14" s="491"/>
      <c r="AC14" s="225">
        <v>8519</v>
      </c>
      <c r="AD14" s="492"/>
      <c r="AE14" s="492"/>
      <c r="AF14" s="492"/>
      <c r="AG14" s="492"/>
      <c r="AH14" s="226"/>
      <c r="AI14" s="492">
        <v>4236</v>
      </c>
      <c r="AJ14" s="492"/>
      <c r="AK14" s="492"/>
      <c r="AL14" s="492"/>
      <c r="AM14" s="492"/>
      <c r="AN14" s="227"/>
      <c r="AO14" s="493">
        <f t="shared" si="0"/>
        <v>98.9296517490111</v>
      </c>
      <c r="AP14" s="494"/>
      <c r="AQ14" s="494"/>
      <c r="AR14" s="494">
        <f t="shared" si="1"/>
        <v>97.987117552334951</v>
      </c>
      <c r="AS14" s="494"/>
      <c r="AT14" s="494"/>
      <c r="AU14" s="494">
        <f t="shared" si="2"/>
        <v>100.88116218147178</v>
      </c>
      <c r="AV14" s="494"/>
      <c r="AW14" s="495"/>
      <c r="BA14" s="163" t="s">
        <v>245</v>
      </c>
    </row>
    <row r="15" spans="1:53" ht="25.2" customHeight="1" x14ac:dyDescent="0.2">
      <c r="A15" s="496"/>
      <c r="B15" s="497" t="s">
        <v>63</v>
      </c>
      <c r="C15" s="497"/>
      <c r="D15" s="498"/>
      <c r="E15" s="499">
        <f>SUM(E13:J14)</f>
        <v>59960</v>
      </c>
      <c r="F15" s="500"/>
      <c r="G15" s="500"/>
      <c r="H15" s="500"/>
      <c r="I15" s="500"/>
      <c r="J15" s="500"/>
      <c r="K15" s="501">
        <f>SUM(K13:P14)</f>
        <v>40720</v>
      </c>
      <c r="L15" s="500"/>
      <c r="M15" s="500"/>
      <c r="N15" s="500"/>
      <c r="O15" s="500"/>
      <c r="P15" s="502"/>
      <c r="Q15" s="501">
        <f>SUM(Q13:V14)</f>
        <v>19240</v>
      </c>
      <c r="R15" s="500"/>
      <c r="S15" s="500"/>
      <c r="T15" s="500"/>
      <c r="U15" s="500"/>
      <c r="V15" s="503"/>
      <c r="W15" s="499">
        <f>SUM(W13:AB14)</f>
        <v>59763</v>
      </c>
      <c r="X15" s="500"/>
      <c r="Y15" s="500"/>
      <c r="Z15" s="500"/>
      <c r="AA15" s="500"/>
      <c r="AB15" s="500"/>
      <c r="AC15" s="501">
        <f>SUM(AC13:AH14)</f>
        <v>40385</v>
      </c>
      <c r="AD15" s="500"/>
      <c r="AE15" s="500"/>
      <c r="AF15" s="500"/>
      <c r="AG15" s="500"/>
      <c r="AH15" s="502"/>
      <c r="AI15" s="501">
        <f>SUM(AI13:AN14)</f>
        <v>19378</v>
      </c>
      <c r="AJ15" s="500"/>
      <c r="AK15" s="500"/>
      <c r="AL15" s="500"/>
      <c r="AM15" s="500"/>
      <c r="AN15" s="503"/>
      <c r="AO15" s="504">
        <f t="shared" si="0"/>
        <v>99.671447631754504</v>
      </c>
      <c r="AP15" s="505"/>
      <c r="AQ15" s="505"/>
      <c r="AR15" s="505">
        <f t="shared" si="1"/>
        <v>99.177308447937122</v>
      </c>
      <c r="AS15" s="505"/>
      <c r="AT15" s="505"/>
      <c r="AU15" s="505">
        <f t="shared" si="2"/>
        <v>100.71725571725571</v>
      </c>
      <c r="AV15" s="505"/>
      <c r="AW15" s="506"/>
    </row>
    <row r="16" spans="1:53" ht="19.95" customHeight="1" x14ac:dyDescent="0.2">
      <c r="A16" s="354"/>
      <c r="B16" s="279"/>
      <c r="C16" s="279"/>
      <c r="D16" s="279"/>
    </row>
    <row r="17" spans="1:49" ht="19.95" customHeight="1" x14ac:dyDescent="0.2">
      <c r="A17" s="165" t="s">
        <v>161</v>
      </c>
    </row>
    <row r="18" spans="1:49" ht="25.2" customHeight="1" x14ac:dyDescent="0.2">
      <c r="A18" s="170" t="s">
        <v>66</v>
      </c>
      <c r="B18" s="147"/>
      <c r="C18" s="147"/>
      <c r="D18" s="147"/>
      <c r="E18" s="147"/>
      <c r="F18" s="149"/>
      <c r="G18" s="468" t="s">
        <v>67</v>
      </c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8"/>
      <c r="AP18" s="170" t="s">
        <v>68</v>
      </c>
      <c r="AQ18" s="147"/>
      <c r="AR18" s="147"/>
      <c r="AS18" s="147"/>
      <c r="AT18" s="147"/>
      <c r="AU18" s="147"/>
      <c r="AV18" s="147"/>
      <c r="AW18" s="149"/>
    </row>
    <row r="19" spans="1:49" ht="16.649999999999999" customHeight="1" x14ac:dyDescent="0.2">
      <c r="A19" s="203"/>
      <c r="B19" s="204"/>
      <c r="C19" s="204"/>
      <c r="D19" s="204"/>
      <c r="E19" s="204"/>
      <c r="F19" s="382"/>
      <c r="G19" s="513" t="s">
        <v>207</v>
      </c>
      <c r="H19" s="514"/>
      <c r="I19" s="514"/>
      <c r="J19" s="514"/>
      <c r="K19" s="514"/>
      <c r="L19" s="514"/>
      <c r="M19" s="515"/>
      <c r="N19" s="514" t="s">
        <v>221</v>
      </c>
      <c r="O19" s="514"/>
      <c r="P19" s="514"/>
      <c r="Q19" s="514"/>
      <c r="R19" s="514"/>
      <c r="S19" s="514"/>
      <c r="T19" s="515"/>
      <c r="U19" s="516" t="s">
        <v>231</v>
      </c>
      <c r="V19" s="514"/>
      <c r="W19" s="514"/>
      <c r="X19" s="514"/>
      <c r="Y19" s="514"/>
      <c r="Z19" s="517"/>
      <c r="AA19" s="472"/>
      <c r="AB19" s="516" t="s">
        <v>239</v>
      </c>
      <c r="AC19" s="514"/>
      <c r="AD19" s="514"/>
      <c r="AE19" s="514"/>
      <c r="AF19" s="514"/>
      <c r="AG19" s="517"/>
      <c r="AH19" s="472"/>
      <c r="AI19" s="516" t="s">
        <v>238</v>
      </c>
      <c r="AJ19" s="514"/>
      <c r="AK19" s="514"/>
      <c r="AL19" s="514"/>
      <c r="AM19" s="514"/>
      <c r="AN19" s="514"/>
      <c r="AO19" s="518"/>
      <c r="AP19" s="183" t="s">
        <v>58</v>
      </c>
      <c r="AQ19" s="184"/>
      <c r="AR19" s="184" t="s">
        <v>58</v>
      </c>
      <c r="AS19" s="184"/>
      <c r="AT19" s="184" t="s">
        <v>58</v>
      </c>
      <c r="AU19" s="184"/>
      <c r="AV19" s="184" t="s">
        <v>58</v>
      </c>
      <c r="AW19" s="356"/>
    </row>
    <row r="20" spans="1:49" ht="16.649999999999999" customHeight="1" x14ac:dyDescent="0.2">
      <c r="A20" s="203"/>
      <c r="B20" s="204"/>
      <c r="C20" s="204"/>
      <c r="D20" s="204"/>
      <c r="E20" s="204"/>
      <c r="F20" s="382"/>
      <c r="G20" s="519"/>
      <c r="H20" s="364"/>
      <c r="I20" s="364"/>
      <c r="J20" s="364"/>
      <c r="K20" s="364"/>
      <c r="L20" s="516" t="s">
        <v>70</v>
      </c>
      <c r="M20" s="515"/>
      <c r="N20" s="364"/>
      <c r="O20" s="364"/>
      <c r="P20" s="364"/>
      <c r="Q20" s="364"/>
      <c r="R20" s="364"/>
      <c r="S20" s="516" t="s">
        <v>191</v>
      </c>
      <c r="T20" s="515"/>
      <c r="U20" s="520"/>
      <c r="V20" s="364"/>
      <c r="W20" s="364"/>
      <c r="X20" s="364"/>
      <c r="Y20" s="364"/>
      <c r="Z20" s="516" t="s">
        <v>191</v>
      </c>
      <c r="AA20" s="515"/>
      <c r="AB20" s="520"/>
      <c r="AC20" s="364"/>
      <c r="AD20" s="364"/>
      <c r="AE20" s="364"/>
      <c r="AF20" s="364"/>
      <c r="AG20" s="516" t="s">
        <v>191</v>
      </c>
      <c r="AH20" s="515"/>
      <c r="AI20" s="520"/>
      <c r="AJ20" s="364"/>
      <c r="AK20" s="364"/>
      <c r="AL20" s="364"/>
      <c r="AM20" s="364"/>
      <c r="AN20" s="516" t="s">
        <v>70</v>
      </c>
      <c r="AO20" s="518"/>
      <c r="AP20" s="190"/>
      <c r="AQ20" s="191"/>
      <c r="AR20" s="191"/>
      <c r="AS20" s="191"/>
      <c r="AT20" s="191"/>
      <c r="AU20" s="191"/>
      <c r="AV20" s="191"/>
      <c r="AW20" s="207"/>
    </row>
    <row r="21" spans="1:49" ht="16.649999999999999" customHeight="1" x14ac:dyDescent="0.2">
      <c r="A21" s="195"/>
      <c r="B21" s="196"/>
      <c r="C21" s="196"/>
      <c r="D21" s="196"/>
      <c r="E21" s="196"/>
      <c r="F21" s="197"/>
      <c r="G21" s="521" t="s">
        <v>71</v>
      </c>
      <c r="H21" s="522"/>
      <c r="I21" s="522"/>
      <c r="J21" s="522"/>
      <c r="K21" s="522"/>
      <c r="L21" s="523" t="s">
        <v>72</v>
      </c>
      <c r="M21" s="522"/>
      <c r="N21" s="523" t="s">
        <v>190</v>
      </c>
      <c r="O21" s="522"/>
      <c r="P21" s="522"/>
      <c r="Q21" s="522"/>
      <c r="R21" s="522"/>
      <c r="S21" s="523" t="s">
        <v>188</v>
      </c>
      <c r="T21" s="524"/>
      <c r="U21" s="523" t="s">
        <v>189</v>
      </c>
      <c r="V21" s="522"/>
      <c r="W21" s="522"/>
      <c r="X21" s="522"/>
      <c r="Y21" s="522"/>
      <c r="Z21" s="523" t="s">
        <v>188</v>
      </c>
      <c r="AA21" s="524"/>
      <c r="AB21" s="523" t="s">
        <v>57</v>
      </c>
      <c r="AC21" s="522"/>
      <c r="AD21" s="522"/>
      <c r="AE21" s="522"/>
      <c r="AF21" s="524"/>
      <c r="AG21" s="523" t="s">
        <v>188</v>
      </c>
      <c r="AH21" s="524"/>
      <c r="AI21" s="523" t="s">
        <v>167</v>
      </c>
      <c r="AJ21" s="522"/>
      <c r="AK21" s="522"/>
      <c r="AL21" s="522"/>
      <c r="AM21" s="522"/>
      <c r="AN21" s="523" t="s">
        <v>72</v>
      </c>
      <c r="AO21" s="525"/>
      <c r="AP21" s="174" t="s">
        <v>69</v>
      </c>
      <c r="AQ21" s="150"/>
      <c r="AR21" s="150" t="s">
        <v>73</v>
      </c>
      <c r="AS21" s="150"/>
      <c r="AT21" s="150" t="s">
        <v>74</v>
      </c>
      <c r="AU21" s="150"/>
      <c r="AV21" s="150" t="s">
        <v>57</v>
      </c>
      <c r="AW21" s="526"/>
    </row>
    <row r="22" spans="1:49" ht="25.2" customHeight="1" x14ac:dyDescent="0.2">
      <c r="A22" s="527" t="s">
        <v>60</v>
      </c>
      <c r="B22" s="508"/>
      <c r="C22" s="508"/>
      <c r="D22" s="508"/>
      <c r="E22" s="508"/>
      <c r="F22" s="509"/>
      <c r="G22" s="478">
        <v>1473702804</v>
      </c>
      <c r="H22" s="479"/>
      <c r="I22" s="479"/>
      <c r="J22" s="479"/>
      <c r="K22" s="528"/>
      <c r="L22" s="529">
        <f>G22/G25*100-0.02</f>
        <v>27.331149704847228</v>
      </c>
      <c r="M22" s="529"/>
      <c r="N22" s="479">
        <v>1460422216</v>
      </c>
      <c r="O22" s="479"/>
      <c r="P22" s="479"/>
      <c r="Q22" s="479"/>
      <c r="R22" s="528"/>
      <c r="S22" s="530">
        <f>N22/N25*100</f>
        <v>27.334395870372408</v>
      </c>
      <c r="T22" s="530"/>
      <c r="U22" s="479">
        <v>1465834319</v>
      </c>
      <c r="V22" s="479"/>
      <c r="W22" s="479"/>
      <c r="X22" s="479"/>
      <c r="Y22" s="528"/>
      <c r="Z22" s="531">
        <f>U22/U25*100</f>
        <v>25.222775638245253</v>
      </c>
      <c r="AA22" s="532"/>
      <c r="AB22" s="533">
        <v>1471146270</v>
      </c>
      <c r="AC22" s="534"/>
      <c r="AD22" s="534"/>
      <c r="AE22" s="534"/>
      <c r="AF22" s="534"/>
      <c r="AG22" s="531">
        <f>AB22/AB25*100</f>
        <v>24.922460922364813</v>
      </c>
      <c r="AH22" s="532"/>
      <c r="AI22" s="535">
        <v>1483833031</v>
      </c>
      <c r="AJ22" s="535"/>
      <c r="AK22" s="535"/>
      <c r="AL22" s="535"/>
      <c r="AM22" s="535"/>
      <c r="AN22" s="530">
        <f>AI22/AI25*100</f>
        <v>25.316142374659702</v>
      </c>
      <c r="AO22" s="536"/>
      <c r="AP22" s="537">
        <f>AI22/G22*100</f>
        <v>100.68739958779369</v>
      </c>
      <c r="AQ22" s="530"/>
      <c r="AR22" s="530">
        <f>AI22/N22*100</f>
        <v>101.60301690453058</v>
      </c>
      <c r="AS22" s="530"/>
      <c r="AT22" s="530">
        <f>AI22/U22*100</f>
        <v>101.22788174398036</v>
      </c>
      <c r="AU22" s="530"/>
      <c r="AV22" s="530">
        <f>AI22/AB22*100</f>
        <v>100.86237250902319</v>
      </c>
      <c r="AW22" s="538"/>
    </row>
    <row r="23" spans="1:49" ht="25.2" customHeight="1" x14ac:dyDescent="0.2">
      <c r="A23" s="539" t="s">
        <v>64</v>
      </c>
      <c r="B23" s="488"/>
      <c r="C23" s="488"/>
      <c r="D23" s="488"/>
      <c r="E23" s="488"/>
      <c r="F23" s="489"/>
      <c r="G23" s="490">
        <v>2428581230</v>
      </c>
      <c r="H23" s="491"/>
      <c r="I23" s="491"/>
      <c r="J23" s="491"/>
      <c r="K23" s="540"/>
      <c r="L23" s="541">
        <f>G23/G25*100</f>
        <v>45.073191563332344</v>
      </c>
      <c r="M23" s="542"/>
      <c r="N23" s="491">
        <v>2289663048</v>
      </c>
      <c r="O23" s="491"/>
      <c r="P23" s="491"/>
      <c r="Q23" s="491"/>
      <c r="R23" s="540"/>
      <c r="S23" s="543">
        <f>N23/N25*100</f>
        <v>42.855110993323528</v>
      </c>
      <c r="T23" s="543"/>
      <c r="U23" s="491">
        <v>2444758630</v>
      </c>
      <c r="V23" s="491"/>
      <c r="W23" s="491"/>
      <c r="X23" s="491"/>
      <c r="Y23" s="540"/>
      <c r="Z23" s="541">
        <f>U23/U25*100</f>
        <v>42.067236122716153</v>
      </c>
      <c r="AA23" s="542"/>
      <c r="AB23" s="544">
        <v>2442149885</v>
      </c>
      <c r="AC23" s="545"/>
      <c r="AD23" s="545"/>
      <c r="AE23" s="545"/>
      <c r="AF23" s="545"/>
      <c r="AG23" s="541">
        <f>AB23/AB25*100</f>
        <v>41.372082651897166</v>
      </c>
      <c r="AH23" s="542"/>
      <c r="AI23" s="220">
        <v>2499106659</v>
      </c>
      <c r="AJ23" s="220"/>
      <c r="AK23" s="220"/>
      <c r="AL23" s="220"/>
      <c r="AM23" s="220"/>
      <c r="AN23" s="543">
        <f>AI23/AI25*100</f>
        <v>42.638045296825666</v>
      </c>
      <c r="AO23" s="541"/>
      <c r="AP23" s="546">
        <f t="shared" ref="AP23" si="3">AI23/G23*100</f>
        <v>102.90397653283354</v>
      </c>
      <c r="AQ23" s="542"/>
      <c r="AR23" s="541">
        <f t="shared" ref="AR23:AR24" si="4">AI23/N23*100</f>
        <v>109.14735516140452</v>
      </c>
      <c r="AS23" s="542"/>
      <c r="AT23" s="541">
        <f t="shared" ref="AT23:AT24" si="5">AI23/U23*100</f>
        <v>102.2230427303983</v>
      </c>
      <c r="AU23" s="542"/>
      <c r="AV23" s="541">
        <f t="shared" ref="AV23" si="6">AI23/AB23*100</f>
        <v>102.33223907958458</v>
      </c>
      <c r="AW23" s="547"/>
    </row>
    <row r="24" spans="1:49" ht="25.2" customHeight="1" x14ac:dyDescent="0.2">
      <c r="A24" s="548" t="s">
        <v>65</v>
      </c>
      <c r="B24" s="549"/>
      <c r="C24" s="549"/>
      <c r="D24" s="549"/>
      <c r="E24" s="549"/>
      <c r="F24" s="550"/>
      <c r="G24" s="499">
        <v>1485799538</v>
      </c>
      <c r="H24" s="500"/>
      <c r="I24" s="500"/>
      <c r="J24" s="500"/>
      <c r="K24" s="502"/>
      <c r="L24" s="551">
        <f>G24/G25*100</f>
        <v>27.575658731820429</v>
      </c>
      <c r="M24" s="552"/>
      <c r="N24" s="500">
        <v>1592715151</v>
      </c>
      <c r="O24" s="500"/>
      <c r="P24" s="500"/>
      <c r="Q24" s="500"/>
      <c r="R24" s="502"/>
      <c r="S24" s="553">
        <f>N24/N25*100</f>
        <v>29.810493136304061</v>
      </c>
      <c r="T24" s="553"/>
      <c r="U24" s="500">
        <v>1900957453</v>
      </c>
      <c r="V24" s="500"/>
      <c r="W24" s="500"/>
      <c r="X24" s="500"/>
      <c r="Y24" s="502"/>
      <c r="Z24" s="551">
        <f>U24/U25*100</f>
        <v>32.709988239038587</v>
      </c>
      <c r="AA24" s="552"/>
      <c r="AB24" s="554">
        <v>1989597121</v>
      </c>
      <c r="AC24" s="555"/>
      <c r="AD24" s="555"/>
      <c r="AE24" s="555"/>
      <c r="AF24" s="555"/>
      <c r="AG24" s="551">
        <f>AB24/AB25*100</f>
        <v>33.705456425738028</v>
      </c>
      <c r="AH24" s="552"/>
      <c r="AI24" s="556">
        <v>1878273322</v>
      </c>
      <c r="AJ24" s="556"/>
      <c r="AK24" s="556"/>
      <c r="AL24" s="556"/>
      <c r="AM24" s="556"/>
      <c r="AN24" s="553">
        <f>AI24/AI25*100+0.01</f>
        <v>32.055812328514634</v>
      </c>
      <c r="AO24" s="557"/>
      <c r="AP24" s="558">
        <f>AI24/G24*100</f>
        <v>126.41498896468227</v>
      </c>
      <c r="AQ24" s="552"/>
      <c r="AR24" s="551">
        <f t="shared" si="4"/>
        <v>117.92901705121031</v>
      </c>
      <c r="AS24" s="552"/>
      <c r="AT24" s="551">
        <f t="shared" si="5"/>
        <v>98.806699699448771</v>
      </c>
      <c r="AU24" s="552"/>
      <c r="AV24" s="551">
        <f>AI24/AB24*100</f>
        <v>94.404706469214887</v>
      </c>
      <c r="AW24" s="559"/>
    </row>
    <row r="25" spans="1:49" ht="25.2" customHeight="1" x14ac:dyDescent="0.2">
      <c r="A25" s="560" t="s">
        <v>16</v>
      </c>
      <c r="B25" s="561"/>
      <c r="C25" s="561"/>
      <c r="D25" s="561"/>
      <c r="E25" s="561"/>
      <c r="F25" s="562"/>
      <c r="G25" s="563">
        <f>SUM(G22:K24)</f>
        <v>5388083572</v>
      </c>
      <c r="H25" s="564"/>
      <c r="I25" s="564"/>
      <c r="J25" s="564"/>
      <c r="K25" s="564"/>
      <c r="L25" s="565">
        <v>100</v>
      </c>
      <c r="M25" s="565"/>
      <c r="N25" s="563">
        <f>SUM(N22:R24)</f>
        <v>5342800415</v>
      </c>
      <c r="O25" s="564"/>
      <c r="P25" s="564"/>
      <c r="Q25" s="564"/>
      <c r="R25" s="564"/>
      <c r="S25" s="565">
        <v>100</v>
      </c>
      <c r="T25" s="565"/>
      <c r="U25" s="563">
        <f>SUM(U22:Y24)</f>
        <v>5811550402</v>
      </c>
      <c r="V25" s="564"/>
      <c r="W25" s="564"/>
      <c r="X25" s="564"/>
      <c r="Y25" s="564"/>
      <c r="Z25" s="566">
        <v>100</v>
      </c>
      <c r="AA25" s="567"/>
      <c r="AB25" s="568">
        <f>SUM(AB22:AF24)</f>
        <v>5902893276</v>
      </c>
      <c r="AC25" s="569"/>
      <c r="AD25" s="569"/>
      <c r="AE25" s="569"/>
      <c r="AF25" s="563"/>
      <c r="AG25" s="566">
        <v>100</v>
      </c>
      <c r="AH25" s="567"/>
      <c r="AI25" s="564">
        <f>SUM(AI22:AM24)</f>
        <v>5861213012</v>
      </c>
      <c r="AJ25" s="564"/>
      <c r="AK25" s="564"/>
      <c r="AL25" s="564"/>
      <c r="AM25" s="564"/>
      <c r="AN25" s="565">
        <f>SUM(AN22:AO24)</f>
        <v>100.01</v>
      </c>
      <c r="AO25" s="566"/>
      <c r="AP25" s="558">
        <f>AI25/G25*100</f>
        <v>108.78103380687503</v>
      </c>
      <c r="AQ25" s="552"/>
      <c r="AR25" s="551">
        <f>AI25/N25*100</f>
        <v>109.70301259138462</v>
      </c>
      <c r="AS25" s="552"/>
      <c r="AT25" s="551">
        <f>AI25/U25*100</f>
        <v>100.85455010392594</v>
      </c>
      <c r="AU25" s="552"/>
      <c r="AV25" s="551">
        <f>AI25/AB25*100</f>
        <v>99.293901108301185</v>
      </c>
      <c r="AW25" s="559"/>
    </row>
    <row r="26" spans="1:49" ht="22.2" customHeight="1" x14ac:dyDescent="0.2">
      <c r="L26" s="163" t="s">
        <v>242</v>
      </c>
      <c r="AN26" s="163" t="s">
        <v>243</v>
      </c>
    </row>
    <row r="30" spans="1:49" ht="22.2" customHeight="1" x14ac:dyDescent="0.2">
      <c r="N30" s="570"/>
      <c r="O30" s="570"/>
      <c r="P30" s="570"/>
      <c r="Q30" s="570"/>
      <c r="R30" s="570"/>
      <c r="S30" s="571"/>
      <c r="T30" s="571"/>
      <c r="U30" s="570"/>
      <c r="V30" s="570"/>
      <c r="W30" s="570"/>
      <c r="X30" s="570"/>
      <c r="Y30" s="570"/>
      <c r="Z30" s="571"/>
      <c r="AA30" s="571"/>
      <c r="AB30" s="570"/>
      <c r="AC30" s="570"/>
      <c r="AD30" s="570"/>
      <c r="AE30" s="570"/>
      <c r="AF30" s="570"/>
      <c r="AG30" s="571"/>
      <c r="AH30" s="571"/>
    </row>
    <row r="31" spans="1:49" ht="22.2" customHeight="1" x14ac:dyDescent="0.2">
      <c r="N31" s="570"/>
      <c r="O31" s="570"/>
      <c r="P31" s="570"/>
      <c r="Q31" s="570"/>
      <c r="R31" s="570"/>
      <c r="S31" s="571"/>
      <c r="T31" s="571"/>
      <c r="U31" s="570"/>
      <c r="V31" s="570"/>
      <c r="W31" s="570"/>
      <c r="X31" s="570"/>
      <c r="Y31" s="570"/>
      <c r="Z31" s="571"/>
      <c r="AA31" s="571"/>
      <c r="AB31" s="570"/>
      <c r="AC31" s="570"/>
      <c r="AD31" s="570"/>
      <c r="AE31" s="570"/>
      <c r="AF31" s="570"/>
      <c r="AG31" s="571"/>
      <c r="AH31" s="571"/>
    </row>
    <row r="32" spans="1:49" ht="22.2" customHeight="1" x14ac:dyDescent="0.2">
      <c r="N32" s="570"/>
      <c r="O32" s="570"/>
      <c r="P32" s="570"/>
      <c r="Q32" s="570"/>
      <c r="R32" s="570"/>
      <c r="S32" s="571"/>
      <c r="T32" s="571"/>
      <c r="U32" s="570"/>
      <c r="V32" s="570"/>
      <c r="W32" s="570"/>
      <c r="X32" s="570"/>
      <c r="Y32" s="570"/>
      <c r="Z32" s="571"/>
      <c r="AA32" s="571"/>
      <c r="AB32" s="570"/>
      <c r="AC32" s="570"/>
      <c r="AD32" s="570"/>
      <c r="AE32" s="570"/>
      <c r="AF32" s="570"/>
      <c r="AG32" s="571"/>
      <c r="AH32" s="571"/>
    </row>
    <row r="33" spans="14:34" ht="22.2" customHeight="1" x14ac:dyDescent="0.2">
      <c r="N33" s="570"/>
      <c r="O33" s="570"/>
      <c r="P33" s="570"/>
      <c r="Q33" s="570"/>
      <c r="R33" s="570"/>
      <c r="S33" s="571"/>
      <c r="T33" s="571"/>
      <c r="U33" s="570"/>
      <c r="V33" s="570"/>
      <c r="W33" s="570"/>
      <c r="X33" s="570"/>
      <c r="Y33" s="570"/>
      <c r="Z33" s="571"/>
      <c r="AA33" s="571"/>
      <c r="AB33" s="570"/>
      <c r="AC33" s="570"/>
      <c r="AD33" s="570"/>
      <c r="AE33" s="570"/>
      <c r="AF33" s="570"/>
      <c r="AG33" s="571"/>
      <c r="AH33" s="571"/>
    </row>
  </sheetData>
  <mergeCells count="208">
    <mergeCell ref="N19:R20"/>
    <mergeCell ref="S20:T20"/>
    <mergeCell ref="AI15:AN15"/>
    <mergeCell ref="G19:K20"/>
    <mergeCell ref="AR21:AS21"/>
    <mergeCell ref="AP18:AW18"/>
    <mergeCell ref="AU15:AW15"/>
    <mergeCell ref="AO15:AQ15"/>
    <mergeCell ref="AR15:AT15"/>
    <mergeCell ref="E15:J15"/>
    <mergeCell ref="K15:P15"/>
    <mergeCell ref="AN19:AO19"/>
    <mergeCell ref="Q15:V15"/>
    <mergeCell ref="W15:AB15"/>
    <mergeCell ref="S21:T21"/>
    <mergeCell ref="U21:Y21"/>
    <mergeCell ref="N21:R21"/>
    <mergeCell ref="Z20:AA20"/>
    <mergeCell ref="Z21:AA21"/>
    <mergeCell ref="AB21:AF21"/>
    <mergeCell ref="AC15:AH15"/>
    <mergeCell ref="L19:M19"/>
    <mergeCell ref="Z19:AA19"/>
    <mergeCell ref="AP21:AQ21"/>
    <mergeCell ref="AP19:AQ20"/>
    <mergeCell ref="AG21:AH21"/>
    <mergeCell ref="AT21:AU21"/>
    <mergeCell ref="AV21:AW21"/>
    <mergeCell ref="AR19:AS20"/>
    <mergeCell ref="AT19:AU20"/>
    <mergeCell ref="AV19:AW20"/>
    <mergeCell ref="A24:F24"/>
    <mergeCell ref="S22:T22"/>
    <mergeCell ref="AB22:AF22"/>
    <mergeCell ref="Z22:AA22"/>
    <mergeCell ref="A22:F22"/>
    <mergeCell ref="S19:T19"/>
    <mergeCell ref="AI21:AM21"/>
    <mergeCell ref="AN21:AO21"/>
    <mergeCell ref="AG20:AH20"/>
    <mergeCell ref="AN20:AO20"/>
    <mergeCell ref="AG19:AH19"/>
    <mergeCell ref="U19:Y20"/>
    <mergeCell ref="AB19:AF20"/>
    <mergeCell ref="A18:F21"/>
    <mergeCell ref="G18:AO18"/>
    <mergeCell ref="AI19:AM20"/>
    <mergeCell ref="L20:M20"/>
    <mergeCell ref="L21:M21"/>
    <mergeCell ref="G21:K21"/>
    <mergeCell ref="A25:F25"/>
    <mergeCell ref="N23:R23"/>
    <mergeCell ref="N24:R24"/>
    <mergeCell ref="G25:K25"/>
    <mergeCell ref="L23:M23"/>
    <mergeCell ref="L24:M24"/>
    <mergeCell ref="L25:M25"/>
    <mergeCell ref="G23:K23"/>
    <mergeCell ref="G24:K24"/>
    <mergeCell ref="A23:F23"/>
    <mergeCell ref="AB23:AF23"/>
    <mergeCell ref="Z23:AA23"/>
    <mergeCell ref="AG23:AH23"/>
    <mergeCell ref="G22:K22"/>
    <mergeCell ref="N22:R22"/>
    <mergeCell ref="L22:M22"/>
    <mergeCell ref="S23:T23"/>
    <mergeCell ref="AG22:AH22"/>
    <mergeCell ref="AI22:AM22"/>
    <mergeCell ref="AV25:AW25"/>
    <mergeCell ref="B15:D15"/>
    <mergeCell ref="B14:D14"/>
    <mergeCell ref="AI14:AN14"/>
    <mergeCell ref="AO14:AQ14"/>
    <mergeCell ref="AR14:AT14"/>
    <mergeCell ref="AU14:AW14"/>
    <mergeCell ref="AV22:AW22"/>
    <mergeCell ref="AP23:AQ23"/>
    <mergeCell ref="AR23:AS23"/>
    <mergeCell ref="AT23:AU23"/>
    <mergeCell ref="AV23:AW23"/>
    <mergeCell ref="AV24:AW24"/>
    <mergeCell ref="AP22:AQ22"/>
    <mergeCell ref="AR22:AS22"/>
    <mergeCell ref="AT22:AU22"/>
    <mergeCell ref="AP24:AQ24"/>
    <mergeCell ref="AR24:AS24"/>
    <mergeCell ref="AT24:AU24"/>
    <mergeCell ref="AN24:AO24"/>
    <mergeCell ref="N25:R25"/>
    <mergeCell ref="S25:T25"/>
    <mergeCell ref="U25:Y25"/>
    <mergeCell ref="Z25:AA25"/>
    <mergeCell ref="B13:D13"/>
    <mergeCell ref="A13:A15"/>
    <mergeCell ref="E13:J13"/>
    <mergeCell ref="K13:P13"/>
    <mergeCell ref="Q13:V13"/>
    <mergeCell ref="W13:AB13"/>
    <mergeCell ref="AP25:AQ25"/>
    <mergeCell ref="AR25:AS25"/>
    <mergeCell ref="AT25:AU25"/>
    <mergeCell ref="AB25:AF25"/>
    <mergeCell ref="AG25:AH25"/>
    <mergeCell ref="AI25:AM25"/>
    <mergeCell ref="AN25:AO25"/>
    <mergeCell ref="U24:Y24"/>
    <mergeCell ref="S24:T24"/>
    <mergeCell ref="AB24:AF24"/>
    <mergeCell ref="Z24:AA24"/>
    <mergeCell ref="AG24:AH24"/>
    <mergeCell ref="AI24:AM24"/>
    <mergeCell ref="AN22:AO22"/>
    <mergeCell ref="U23:Y23"/>
    <mergeCell ref="AI23:AM23"/>
    <mergeCell ref="AN23:AO23"/>
    <mergeCell ref="U22:Y22"/>
    <mergeCell ref="AC13:AH13"/>
    <mergeCell ref="AI13:AN13"/>
    <mergeCell ref="AO13:AQ13"/>
    <mergeCell ref="AR13:AT13"/>
    <mergeCell ref="AI10:AN10"/>
    <mergeCell ref="AO10:AQ10"/>
    <mergeCell ref="AR10:AT10"/>
    <mergeCell ref="AU13:AW13"/>
    <mergeCell ref="E14:J14"/>
    <mergeCell ref="K14:P14"/>
    <mergeCell ref="Q14:V14"/>
    <mergeCell ref="W14:AB14"/>
    <mergeCell ref="AC14:AH14"/>
    <mergeCell ref="K11:P11"/>
    <mergeCell ref="Q11:V11"/>
    <mergeCell ref="W11:AB11"/>
    <mergeCell ref="AU12:AW12"/>
    <mergeCell ref="AU11:AW11"/>
    <mergeCell ref="AU10:AW10"/>
    <mergeCell ref="AI11:AN11"/>
    <mergeCell ref="AO11:AQ11"/>
    <mergeCell ref="AR11:AT11"/>
    <mergeCell ref="Q10:V10"/>
    <mergeCell ref="W10:AB10"/>
    <mergeCell ref="AC12:AH12"/>
    <mergeCell ref="AI12:AN12"/>
    <mergeCell ref="AO12:AQ12"/>
    <mergeCell ref="AR12:AT12"/>
    <mergeCell ref="AC11:AH11"/>
    <mergeCell ref="AC10:AH10"/>
    <mergeCell ref="A10:A12"/>
    <mergeCell ref="E10:J10"/>
    <mergeCell ref="K10:P10"/>
    <mergeCell ref="B12:D12"/>
    <mergeCell ref="E12:J12"/>
    <mergeCell ref="K12:P12"/>
    <mergeCell ref="Q12:V12"/>
    <mergeCell ref="W12:AB12"/>
    <mergeCell ref="B11:D11"/>
    <mergeCell ref="E11:J11"/>
    <mergeCell ref="B10:D10"/>
    <mergeCell ref="AR9:AT9"/>
    <mergeCell ref="AU9:AW9"/>
    <mergeCell ref="B8:D8"/>
    <mergeCell ref="E8:J8"/>
    <mergeCell ref="K8:P8"/>
    <mergeCell ref="Q8:V8"/>
    <mergeCell ref="AI9:AN9"/>
    <mergeCell ref="AO9:AQ9"/>
    <mergeCell ref="W8:AB8"/>
    <mergeCell ref="AR8:AT8"/>
    <mergeCell ref="AU8:AW8"/>
    <mergeCell ref="AU5:AW6"/>
    <mergeCell ref="AO4:AW4"/>
    <mergeCell ref="E4:V4"/>
    <mergeCell ref="W4:AN4"/>
    <mergeCell ref="AC8:AH8"/>
    <mergeCell ref="AI8:AN8"/>
    <mergeCell ref="AO8:AQ8"/>
    <mergeCell ref="W7:AB7"/>
    <mergeCell ref="AC7:AH7"/>
    <mergeCell ref="AI7:AN7"/>
    <mergeCell ref="AO7:AQ7"/>
    <mergeCell ref="AR7:AT7"/>
    <mergeCell ref="AU7:AW7"/>
    <mergeCell ref="AR5:AT6"/>
    <mergeCell ref="E6:J6"/>
    <mergeCell ref="K6:P6"/>
    <mergeCell ref="Q6:V6"/>
    <mergeCell ref="W5:AB5"/>
    <mergeCell ref="AC5:AH5"/>
    <mergeCell ref="AI5:AN5"/>
    <mergeCell ref="E5:J5"/>
    <mergeCell ref="K5:P5"/>
    <mergeCell ref="Q5:V5"/>
    <mergeCell ref="W6:AB6"/>
    <mergeCell ref="AC6:AH6"/>
    <mergeCell ref="AI6:AN6"/>
    <mergeCell ref="B9:D9"/>
    <mergeCell ref="E9:J9"/>
    <mergeCell ref="AO5:AQ6"/>
    <mergeCell ref="A4:D6"/>
    <mergeCell ref="K9:P9"/>
    <mergeCell ref="Q9:V9"/>
    <mergeCell ref="W9:AB9"/>
    <mergeCell ref="AC9:AH9"/>
    <mergeCell ref="A7:A9"/>
    <mergeCell ref="B7:D7"/>
    <mergeCell ref="E7:J7"/>
    <mergeCell ref="K7:P7"/>
    <mergeCell ref="Q7:V7"/>
  </mergeCells>
  <phoneticPr fontId="2"/>
  <printOptions horizontalCentered="1"/>
  <pageMargins left="0.59055118110236227" right="0.59055118110236227" top="0.59055118110236227" bottom="0.59055118110236227" header="0.51181102362204722" footer="0.31496062992125984"/>
  <pageSetup paperSize="9" scale="96" firstPageNumber="3" orientation="landscape" r:id="rId1"/>
  <headerFooter alignWithMargins="0">
    <oddFooter>&amp;C&amp;10 20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N21"/>
  <sheetViews>
    <sheetView view="pageBreakPreview" zoomScaleNormal="100" zoomScaleSheetLayoutView="100" workbookViewId="0">
      <pane xSplit="5" ySplit="8" topLeftCell="F9" activePane="bottomRight" state="frozen"/>
      <selection activeCell="A19" sqref="A19"/>
      <selection pane="topRight" activeCell="A19" sqref="A19"/>
      <selection pane="bottomLeft" activeCell="A19" sqref="A19"/>
      <selection pane="bottomRight" activeCell="J9" sqref="J9:M19"/>
    </sheetView>
  </sheetViews>
  <sheetFormatPr defaultColWidth="8.88671875" defaultRowHeight="19.95" customHeight="1" x14ac:dyDescent="0.2"/>
  <cols>
    <col min="1" max="4" width="4.6640625" style="1" customWidth="1"/>
    <col min="5" max="5" width="9.6640625" style="1" customWidth="1"/>
    <col min="6" max="13" width="10.21875" style="1" customWidth="1"/>
    <col min="14" max="17" width="6.44140625" style="1" customWidth="1"/>
    <col min="18" max="16384" width="8.88671875" style="1"/>
  </cols>
  <sheetData>
    <row r="1" spans="1:40" ht="19.95" customHeight="1" x14ac:dyDescent="0.2">
      <c r="A1" s="51" t="s">
        <v>75</v>
      </c>
    </row>
    <row r="2" spans="1:40" s="52" customFormat="1" ht="19.95" customHeight="1" x14ac:dyDescent="0.2">
      <c r="A2" s="52" t="s">
        <v>250</v>
      </c>
    </row>
    <row r="4" spans="1:40" ht="19.95" customHeight="1" x14ac:dyDescent="0.2">
      <c r="A4" s="50" t="s">
        <v>162</v>
      </c>
    </row>
    <row r="5" spans="1:40" ht="28.2" customHeight="1" x14ac:dyDescent="0.2">
      <c r="A5" s="21"/>
      <c r="B5" s="22"/>
      <c r="C5" s="22"/>
      <c r="D5" s="22"/>
      <c r="E5" s="23" t="s">
        <v>76</v>
      </c>
      <c r="F5" s="83" t="s">
        <v>235</v>
      </c>
      <c r="G5" s="91"/>
      <c r="H5" s="91"/>
      <c r="I5" s="84"/>
      <c r="J5" s="83" t="s">
        <v>249</v>
      </c>
      <c r="K5" s="91"/>
      <c r="L5" s="91"/>
      <c r="M5" s="84"/>
      <c r="N5" s="92" t="s">
        <v>4</v>
      </c>
      <c r="O5" s="91"/>
      <c r="P5" s="91"/>
      <c r="Q5" s="84"/>
    </row>
    <row r="6" spans="1:40" ht="28.2" customHeight="1" x14ac:dyDescent="0.2">
      <c r="A6" s="24"/>
      <c r="E6" s="25"/>
      <c r="F6" s="105" t="s">
        <v>184</v>
      </c>
      <c r="G6" s="107" t="s">
        <v>185</v>
      </c>
      <c r="H6" s="107" t="s">
        <v>186</v>
      </c>
      <c r="I6" s="109" t="s">
        <v>187</v>
      </c>
      <c r="J6" s="105" t="s">
        <v>77</v>
      </c>
      <c r="K6" s="107" t="s">
        <v>78</v>
      </c>
      <c r="L6" s="107" t="s">
        <v>79</v>
      </c>
      <c r="M6" s="109" t="s">
        <v>80</v>
      </c>
      <c r="N6" s="87" t="s">
        <v>81</v>
      </c>
      <c r="O6" s="88" t="s">
        <v>82</v>
      </c>
      <c r="P6" s="88" t="s">
        <v>83</v>
      </c>
      <c r="Q6" s="81" t="s">
        <v>84</v>
      </c>
    </row>
    <row r="7" spans="1:40" ht="28.2" customHeight="1" x14ac:dyDescent="0.2">
      <c r="A7" s="24"/>
      <c r="E7" s="25"/>
      <c r="F7" s="106"/>
      <c r="G7" s="108"/>
      <c r="H7" s="108"/>
      <c r="I7" s="110"/>
      <c r="J7" s="106"/>
      <c r="K7" s="108"/>
      <c r="L7" s="108"/>
      <c r="M7" s="110"/>
      <c r="N7" s="87"/>
      <c r="O7" s="88"/>
      <c r="P7" s="88"/>
      <c r="Q7" s="81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</row>
    <row r="8" spans="1:40" ht="28.2" customHeight="1" x14ac:dyDescent="0.2">
      <c r="A8" s="26" t="s">
        <v>85</v>
      </c>
      <c r="B8" s="27"/>
      <c r="C8" s="27"/>
      <c r="D8" s="27"/>
      <c r="E8" s="28"/>
      <c r="F8" s="29" t="s">
        <v>192</v>
      </c>
      <c r="G8" s="10" t="s">
        <v>193</v>
      </c>
      <c r="H8" s="10" t="s">
        <v>194</v>
      </c>
      <c r="I8" s="30" t="s">
        <v>195</v>
      </c>
      <c r="J8" s="29" t="s">
        <v>86</v>
      </c>
      <c r="K8" s="10" t="s">
        <v>87</v>
      </c>
      <c r="L8" s="10" t="s">
        <v>88</v>
      </c>
      <c r="M8" s="30" t="s">
        <v>89</v>
      </c>
      <c r="N8" s="89"/>
      <c r="O8" s="90"/>
      <c r="P8" s="90"/>
      <c r="Q8" s="82"/>
      <c r="V8" s="3" t="s">
        <v>228</v>
      </c>
      <c r="W8" s="3" t="s">
        <v>229</v>
      </c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</row>
    <row r="9" spans="1:40" ht="28.2" customHeight="1" x14ac:dyDescent="0.2">
      <c r="A9" s="104" t="s">
        <v>90</v>
      </c>
      <c r="B9" s="95"/>
      <c r="C9" s="95"/>
      <c r="D9" s="95"/>
      <c r="E9" s="96"/>
      <c r="F9" s="2">
        <v>47112</v>
      </c>
      <c r="G9" s="18">
        <v>358</v>
      </c>
      <c r="H9" s="18">
        <v>46754</v>
      </c>
      <c r="I9" s="6">
        <v>98358</v>
      </c>
      <c r="J9" s="133">
        <v>46010</v>
      </c>
      <c r="K9" s="134">
        <f>J9-L9</f>
        <v>342</v>
      </c>
      <c r="L9" s="134">
        <v>45668</v>
      </c>
      <c r="M9" s="135">
        <v>96473</v>
      </c>
      <c r="N9" s="31">
        <f>J9/F9*100</f>
        <v>97.660893190694523</v>
      </c>
      <c r="O9" s="19">
        <f>K9/G9*100</f>
        <v>95.530726256983243</v>
      </c>
      <c r="P9" s="19">
        <f>L9/H9*100</f>
        <v>97.677204089489663</v>
      </c>
      <c r="Q9" s="20">
        <f>M9/I9*100</f>
        <v>98.083531588686228</v>
      </c>
      <c r="R9" s="3" t="s">
        <v>222</v>
      </c>
      <c r="V9" s="5">
        <f>J9-F9</f>
        <v>-1102</v>
      </c>
      <c r="W9" s="5">
        <f>M9-I9</f>
        <v>-1885</v>
      </c>
    </row>
    <row r="10" spans="1:40" ht="28.2" customHeight="1" x14ac:dyDescent="0.2">
      <c r="A10" s="111" t="s">
        <v>91</v>
      </c>
      <c r="B10" s="112" t="s">
        <v>92</v>
      </c>
      <c r="C10" s="113" t="s">
        <v>93</v>
      </c>
      <c r="D10" s="93" t="s">
        <v>94</v>
      </c>
      <c r="E10" s="94"/>
      <c r="F10" s="8">
        <v>16630</v>
      </c>
      <c r="G10" s="13">
        <v>55</v>
      </c>
      <c r="H10" s="13">
        <v>16575</v>
      </c>
      <c r="I10" s="9">
        <v>59670</v>
      </c>
      <c r="J10" s="136">
        <v>16854</v>
      </c>
      <c r="K10" s="137">
        <f t="shared" ref="K10:K18" si="0">J10-L10</f>
        <v>56</v>
      </c>
      <c r="L10" s="137">
        <v>16798</v>
      </c>
      <c r="M10" s="138">
        <v>60470</v>
      </c>
      <c r="N10" s="32">
        <f t="shared" ref="N10:N19" si="1">J10/F10*100</f>
        <v>101.34696331930246</v>
      </c>
      <c r="O10" s="14">
        <f t="shared" ref="O10:O19" si="2">K10/G10*100</f>
        <v>101.81818181818181</v>
      </c>
      <c r="P10" s="14">
        <f t="shared" ref="P10:P19" si="3">L10/H10*100</f>
        <v>101.34539969834087</v>
      </c>
      <c r="Q10" s="15">
        <f>M10/I10*100</f>
        <v>101.34070722306016</v>
      </c>
      <c r="R10" s="3" t="s">
        <v>208</v>
      </c>
      <c r="V10" s="5">
        <f t="shared" ref="V10:V19" si="4">J10-F10</f>
        <v>224</v>
      </c>
      <c r="W10" s="5">
        <f t="shared" ref="W10:W18" si="5">M10-I10</f>
        <v>800</v>
      </c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</row>
    <row r="11" spans="1:40" ht="28.2" customHeight="1" x14ac:dyDescent="0.2">
      <c r="A11" s="111"/>
      <c r="B11" s="112"/>
      <c r="C11" s="114"/>
      <c r="D11" s="93" t="s">
        <v>95</v>
      </c>
      <c r="E11" s="94"/>
      <c r="F11" s="8">
        <v>9</v>
      </c>
      <c r="G11" s="13">
        <v>0</v>
      </c>
      <c r="H11" s="13">
        <v>9</v>
      </c>
      <c r="I11" s="9">
        <v>43</v>
      </c>
      <c r="J11" s="136">
        <v>8</v>
      </c>
      <c r="K11" s="137">
        <f t="shared" si="0"/>
        <v>0</v>
      </c>
      <c r="L11" s="137">
        <v>8</v>
      </c>
      <c r="M11" s="138">
        <v>38</v>
      </c>
      <c r="N11" s="32">
        <f t="shared" si="1"/>
        <v>88.888888888888886</v>
      </c>
      <c r="O11" s="45">
        <v>0</v>
      </c>
      <c r="P11" s="14">
        <f t="shared" si="3"/>
        <v>88.888888888888886</v>
      </c>
      <c r="Q11" s="15">
        <f t="shared" ref="Q11:Q18" si="6">M11/I11*100</f>
        <v>88.372093023255815</v>
      </c>
      <c r="R11" s="3" t="s">
        <v>223</v>
      </c>
      <c r="V11" s="5">
        <f t="shared" si="4"/>
        <v>-1</v>
      </c>
      <c r="W11" s="5">
        <f t="shared" si="5"/>
        <v>-5</v>
      </c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</row>
    <row r="12" spans="1:40" ht="28.2" customHeight="1" x14ac:dyDescent="0.2">
      <c r="A12" s="111"/>
      <c r="B12" s="112"/>
      <c r="C12" s="114"/>
      <c r="D12" s="116" t="s">
        <v>96</v>
      </c>
      <c r="E12" s="11" t="s">
        <v>97</v>
      </c>
      <c r="F12" s="8">
        <v>313914</v>
      </c>
      <c r="G12" s="13">
        <v>4834</v>
      </c>
      <c r="H12" s="13">
        <v>309080</v>
      </c>
      <c r="I12" s="9">
        <v>3129770</v>
      </c>
      <c r="J12" s="136">
        <v>314320</v>
      </c>
      <c r="K12" s="137">
        <f t="shared" si="0"/>
        <v>4800</v>
      </c>
      <c r="L12" s="137">
        <v>309520</v>
      </c>
      <c r="M12" s="138">
        <v>3192212</v>
      </c>
      <c r="N12" s="32">
        <f t="shared" si="1"/>
        <v>100.12933478596049</v>
      </c>
      <c r="O12" s="14">
        <f t="shared" si="2"/>
        <v>99.296648738105091</v>
      </c>
      <c r="P12" s="14">
        <f t="shared" si="3"/>
        <v>100.14235796557524</v>
      </c>
      <c r="Q12" s="15">
        <f t="shared" si="6"/>
        <v>101.99509868137275</v>
      </c>
      <c r="R12" s="1" t="s">
        <v>224</v>
      </c>
      <c r="V12" s="5">
        <f t="shared" si="4"/>
        <v>406</v>
      </c>
      <c r="W12" s="5">
        <f t="shared" si="5"/>
        <v>62442</v>
      </c>
    </row>
    <row r="13" spans="1:40" ht="28.2" customHeight="1" x14ac:dyDescent="0.2">
      <c r="A13" s="111"/>
      <c r="B13" s="112"/>
      <c r="C13" s="115"/>
      <c r="D13" s="116"/>
      <c r="E13" s="11" t="s">
        <v>98</v>
      </c>
      <c r="F13" s="8">
        <v>138459</v>
      </c>
      <c r="G13" s="13">
        <v>1921</v>
      </c>
      <c r="H13" s="13">
        <v>136538</v>
      </c>
      <c r="I13" s="9">
        <v>700055</v>
      </c>
      <c r="J13" s="136">
        <v>137320</v>
      </c>
      <c r="K13" s="137">
        <f t="shared" si="0"/>
        <v>1919</v>
      </c>
      <c r="L13" s="137">
        <v>135401</v>
      </c>
      <c r="M13" s="138">
        <v>701370</v>
      </c>
      <c r="N13" s="32">
        <f t="shared" si="1"/>
        <v>99.177373807408685</v>
      </c>
      <c r="O13" s="14">
        <f t="shared" si="2"/>
        <v>99.895887558563246</v>
      </c>
      <c r="P13" s="14">
        <f t="shared" si="3"/>
        <v>99.167264790754217</v>
      </c>
      <c r="Q13" s="15">
        <f t="shared" si="6"/>
        <v>100.18784238381271</v>
      </c>
      <c r="R13" s="1" t="s">
        <v>225</v>
      </c>
      <c r="V13" s="5">
        <f t="shared" si="4"/>
        <v>-1139</v>
      </c>
      <c r="W13" s="5">
        <f t="shared" si="5"/>
        <v>1315</v>
      </c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</row>
    <row r="14" spans="1:40" ht="28.2" customHeight="1" x14ac:dyDescent="0.2">
      <c r="A14" s="111"/>
      <c r="B14" s="112"/>
      <c r="C14" s="93" t="s">
        <v>99</v>
      </c>
      <c r="D14" s="93"/>
      <c r="E14" s="94"/>
      <c r="F14" s="46">
        <v>67134</v>
      </c>
      <c r="G14" s="13">
        <v>422</v>
      </c>
      <c r="H14" s="13">
        <v>66712</v>
      </c>
      <c r="I14" s="9">
        <v>144066</v>
      </c>
      <c r="J14" s="139">
        <v>66423</v>
      </c>
      <c r="K14" s="137">
        <f t="shared" si="0"/>
        <v>424</v>
      </c>
      <c r="L14" s="137">
        <v>65999</v>
      </c>
      <c r="M14" s="138">
        <v>142545</v>
      </c>
      <c r="N14" s="32">
        <f t="shared" si="1"/>
        <v>98.940924121905439</v>
      </c>
      <c r="O14" s="14">
        <f t="shared" si="2"/>
        <v>100.47393364928909</v>
      </c>
      <c r="P14" s="14">
        <f t="shared" si="3"/>
        <v>98.931226765799252</v>
      </c>
      <c r="Q14" s="15">
        <f t="shared" si="6"/>
        <v>98.944233892799133</v>
      </c>
      <c r="R14" s="3" t="s">
        <v>209</v>
      </c>
      <c r="V14" s="5">
        <f t="shared" si="4"/>
        <v>-711</v>
      </c>
      <c r="W14" s="5">
        <f t="shared" si="5"/>
        <v>-1521</v>
      </c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</row>
    <row r="15" spans="1:40" ht="28.2" customHeight="1" x14ac:dyDescent="0.2">
      <c r="A15" s="111"/>
      <c r="B15" s="112"/>
      <c r="C15" s="93" t="s">
        <v>100</v>
      </c>
      <c r="D15" s="93"/>
      <c r="E15" s="94"/>
      <c r="F15" s="8">
        <v>11222</v>
      </c>
      <c r="G15" s="13">
        <v>242</v>
      </c>
      <c r="H15" s="13">
        <v>10980</v>
      </c>
      <c r="I15" s="9">
        <v>64781</v>
      </c>
      <c r="J15" s="136">
        <v>11541</v>
      </c>
      <c r="K15" s="137">
        <f>J15-L15</f>
        <v>246</v>
      </c>
      <c r="L15" s="137">
        <v>11295</v>
      </c>
      <c r="M15" s="138">
        <v>66641</v>
      </c>
      <c r="N15" s="32">
        <f t="shared" si="1"/>
        <v>102.84263054713956</v>
      </c>
      <c r="O15" s="14">
        <f t="shared" si="2"/>
        <v>101.65289256198346</v>
      </c>
      <c r="P15" s="14">
        <f t="shared" si="3"/>
        <v>102.86885245901641</v>
      </c>
      <c r="Q15" s="15">
        <f t="shared" si="6"/>
        <v>102.87121223815625</v>
      </c>
      <c r="R15" s="3" t="s">
        <v>210</v>
      </c>
      <c r="V15" s="5">
        <f t="shared" si="4"/>
        <v>319</v>
      </c>
      <c r="W15" s="5">
        <f t="shared" si="5"/>
        <v>1860</v>
      </c>
    </row>
    <row r="16" spans="1:40" ht="28.2" customHeight="1" x14ac:dyDescent="0.2">
      <c r="A16" s="111"/>
      <c r="B16" s="112"/>
      <c r="C16" s="93" t="s">
        <v>101</v>
      </c>
      <c r="D16" s="93"/>
      <c r="E16" s="94"/>
      <c r="F16" s="8">
        <v>18</v>
      </c>
      <c r="G16" s="13">
        <v>3</v>
      </c>
      <c r="H16" s="13">
        <v>15</v>
      </c>
      <c r="I16" s="9">
        <v>74</v>
      </c>
      <c r="J16" s="136">
        <v>8</v>
      </c>
      <c r="K16" s="137">
        <f>J16-L16</f>
        <v>3</v>
      </c>
      <c r="L16" s="137">
        <v>5</v>
      </c>
      <c r="M16" s="138">
        <v>18</v>
      </c>
      <c r="N16" s="32">
        <f t="shared" si="1"/>
        <v>44.444444444444443</v>
      </c>
      <c r="O16" s="14">
        <f t="shared" si="2"/>
        <v>100</v>
      </c>
      <c r="P16" s="14">
        <f t="shared" si="3"/>
        <v>33.333333333333329</v>
      </c>
      <c r="Q16" s="15">
        <f t="shared" si="6"/>
        <v>24.324324324324326</v>
      </c>
      <c r="R16" s="3" t="s">
        <v>211</v>
      </c>
      <c r="V16" s="5">
        <f t="shared" si="4"/>
        <v>-10</v>
      </c>
      <c r="W16" s="5">
        <f t="shared" si="5"/>
        <v>-56</v>
      </c>
    </row>
    <row r="17" spans="1:23" ht="28.2" customHeight="1" x14ac:dyDescent="0.2">
      <c r="A17" s="111"/>
      <c r="B17" s="112"/>
      <c r="C17" s="93" t="s">
        <v>102</v>
      </c>
      <c r="D17" s="93"/>
      <c r="E17" s="94"/>
      <c r="F17" s="8">
        <v>547386</v>
      </c>
      <c r="G17" s="13">
        <v>7477</v>
      </c>
      <c r="H17" s="13">
        <v>539909</v>
      </c>
      <c r="I17" s="9">
        <v>4098459</v>
      </c>
      <c r="J17" s="136">
        <f>SUM(J10:J16)</f>
        <v>546474</v>
      </c>
      <c r="K17" s="137">
        <f t="shared" ref="K17:M17" si="7">SUM(K10:K16)</f>
        <v>7448</v>
      </c>
      <c r="L17" s="137">
        <f t="shared" si="7"/>
        <v>539026</v>
      </c>
      <c r="M17" s="138">
        <f t="shared" si="7"/>
        <v>4163294</v>
      </c>
      <c r="N17" s="32">
        <f t="shared" si="1"/>
        <v>99.833389966129943</v>
      </c>
      <c r="O17" s="14">
        <f t="shared" si="2"/>
        <v>99.612143907984489</v>
      </c>
      <c r="P17" s="14">
        <f t="shared" si="3"/>
        <v>99.836453920938524</v>
      </c>
      <c r="Q17" s="15">
        <f t="shared" si="6"/>
        <v>101.58193603986278</v>
      </c>
      <c r="R17" s="3" t="s">
        <v>212</v>
      </c>
      <c r="V17" s="5">
        <f t="shared" si="4"/>
        <v>-912</v>
      </c>
      <c r="W17" s="5">
        <f t="shared" si="5"/>
        <v>64835</v>
      </c>
    </row>
    <row r="18" spans="1:23" ht="28.2" customHeight="1" x14ac:dyDescent="0.2">
      <c r="A18" s="101" t="s">
        <v>103</v>
      </c>
      <c r="B18" s="102"/>
      <c r="C18" s="102"/>
      <c r="D18" s="102"/>
      <c r="E18" s="103"/>
      <c r="F18" s="4">
        <v>16752</v>
      </c>
      <c r="G18" s="33">
        <v>82</v>
      </c>
      <c r="H18" s="33">
        <v>16670</v>
      </c>
      <c r="I18" s="7">
        <v>100020</v>
      </c>
      <c r="J18" s="140">
        <v>17034</v>
      </c>
      <c r="K18" s="141">
        <f t="shared" si="0"/>
        <v>73</v>
      </c>
      <c r="L18" s="141">
        <v>16961</v>
      </c>
      <c r="M18" s="142">
        <v>101766</v>
      </c>
      <c r="N18" s="34">
        <f t="shared" si="1"/>
        <v>101.68338108882521</v>
      </c>
      <c r="O18" s="35">
        <f t="shared" si="2"/>
        <v>89.024390243902445</v>
      </c>
      <c r="P18" s="35">
        <f t="shared" si="3"/>
        <v>101.74565086982604</v>
      </c>
      <c r="Q18" s="36">
        <f t="shared" si="6"/>
        <v>101.74565086982604</v>
      </c>
      <c r="R18" s="3" t="s">
        <v>213</v>
      </c>
      <c r="V18" s="5">
        <f t="shared" si="4"/>
        <v>282</v>
      </c>
      <c r="W18" s="5">
        <f t="shared" si="5"/>
        <v>1746</v>
      </c>
    </row>
    <row r="19" spans="1:23" ht="28.2" customHeight="1" x14ac:dyDescent="0.2">
      <c r="A19" s="97" t="s">
        <v>104</v>
      </c>
      <c r="B19" s="98"/>
      <c r="C19" s="98"/>
      <c r="D19" s="98"/>
      <c r="E19" s="99"/>
      <c r="F19" s="47">
        <v>611250</v>
      </c>
      <c r="G19" s="37">
        <v>7917</v>
      </c>
      <c r="H19" s="37">
        <v>603333</v>
      </c>
      <c r="I19" s="48">
        <v>4296837</v>
      </c>
      <c r="J19" s="143">
        <f>J9+J17+J18</f>
        <v>609518</v>
      </c>
      <c r="K19" s="144">
        <f>K9+K17+K18</f>
        <v>7863</v>
      </c>
      <c r="L19" s="144">
        <f>L9+L17+L18</f>
        <v>601655</v>
      </c>
      <c r="M19" s="145">
        <f>M9+M17+M18</f>
        <v>4361533</v>
      </c>
      <c r="N19" s="38">
        <f t="shared" si="1"/>
        <v>99.716646216768908</v>
      </c>
      <c r="O19" s="39">
        <f t="shared" si="2"/>
        <v>99.317923455854498</v>
      </c>
      <c r="P19" s="39">
        <f t="shared" si="3"/>
        <v>99.721878299380279</v>
      </c>
      <c r="Q19" s="40">
        <f>M19/I19*100</f>
        <v>101.50566567919613</v>
      </c>
      <c r="R19" s="3" t="s">
        <v>214</v>
      </c>
      <c r="V19" s="5">
        <f t="shared" si="4"/>
        <v>-1732</v>
      </c>
      <c r="W19" s="5">
        <f>M19-I19</f>
        <v>64696</v>
      </c>
    </row>
    <row r="20" spans="1:23" ht="19.95" customHeight="1" x14ac:dyDescent="0.2">
      <c r="A20" s="1" t="s">
        <v>105</v>
      </c>
    </row>
    <row r="21" spans="1:23" ht="19.95" customHeight="1" x14ac:dyDescent="0.2">
      <c r="A21" s="1" t="s">
        <v>106</v>
      </c>
      <c r="K21" s="5"/>
    </row>
  </sheetData>
  <mergeCells count="41">
    <mergeCell ref="AC14:AH14"/>
    <mergeCell ref="AI14:AN14"/>
    <mergeCell ref="AI13:AN13"/>
    <mergeCell ref="AC13:AH13"/>
    <mergeCell ref="AI7:AN7"/>
    <mergeCell ref="AI8:AN8"/>
    <mergeCell ref="AC11:AH11"/>
    <mergeCell ref="AC10:AH10"/>
    <mergeCell ref="AI10:AN10"/>
    <mergeCell ref="AI11:AN11"/>
    <mergeCell ref="L6:L7"/>
    <mergeCell ref="M6:M7"/>
    <mergeCell ref="AC8:AH8"/>
    <mergeCell ref="F5:I5"/>
    <mergeCell ref="J5:M5"/>
    <mergeCell ref="N5:Q5"/>
    <mergeCell ref="N6:N8"/>
    <mergeCell ref="O6:O8"/>
    <mergeCell ref="P6:P8"/>
    <mergeCell ref="Q6:Q8"/>
    <mergeCell ref="W7:AB7"/>
    <mergeCell ref="AC7:AH7"/>
    <mergeCell ref="A19:E19"/>
    <mergeCell ref="A10:A17"/>
    <mergeCell ref="B10:B17"/>
    <mergeCell ref="C10:C13"/>
    <mergeCell ref="D12:D13"/>
    <mergeCell ref="A18:E18"/>
    <mergeCell ref="C15:E15"/>
    <mergeCell ref="C16:E16"/>
    <mergeCell ref="C17:E17"/>
    <mergeCell ref="D11:E11"/>
    <mergeCell ref="A9:E9"/>
    <mergeCell ref="D10:E10"/>
    <mergeCell ref="C14:E14"/>
    <mergeCell ref="J6:J7"/>
    <mergeCell ref="K6:K7"/>
    <mergeCell ref="H6:H7"/>
    <mergeCell ref="I6:I7"/>
    <mergeCell ref="F6:F7"/>
    <mergeCell ref="G6:G7"/>
  </mergeCells>
  <phoneticPr fontId="2"/>
  <pageMargins left="0.59055118110236227" right="0.59055118110236227" top="0.59055118110236227" bottom="0.59055118110236227" header="0.51181102362204722" footer="0.31496062992125984"/>
  <pageSetup paperSize="9" firstPageNumber="3" orientation="landscape" r:id="rId1"/>
  <headerFooter alignWithMargins="0">
    <oddFooter>&amp;C&amp;10 21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N30"/>
  <sheetViews>
    <sheetView view="pageBreakPreview" zoomScaleNormal="100" zoomScaleSheetLayoutView="100" workbookViewId="0">
      <selection activeCell="F11" sqref="F11"/>
    </sheetView>
  </sheetViews>
  <sheetFormatPr defaultColWidth="8.88671875" defaultRowHeight="19.95" customHeight="1" x14ac:dyDescent="0.2"/>
  <cols>
    <col min="1" max="1" width="6.21875" style="163" customWidth="1"/>
    <col min="2" max="2" width="5.6640625" style="163" customWidth="1"/>
    <col min="3" max="3" width="13.88671875" style="163" customWidth="1"/>
    <col min="4" max="8" width="15.6640625" style="163" customWidth="1"/>
    <col min="9" max="12" width="8.44140625" style="163" customWidth="1"/>
    <col min="13" max="16384" width="8.88671875" style="163"/>
  </cols>
  <sheetData>
    <row r="1" spans="1:40" ht="16.95" customHeight="1" x14ac:dyDescent="0.2">
      <c r="A1" s="164" t="s">
        <v>107</v>
      </c>
    </row>
    <row r="2" spans="1:40" ht="16.95" customHeight="1" x14ac:dyDescent="0.2"/>
    <row r="3" spans="1:40" ht="16.95" customHeight="1" x14ac:dyDescent="0.2">
      <c r="A3" s="165" t="s">
        <v>163</v>
      </c>
    </row>
    <row r="4" spans="1:40" ht="16.2" customHeight="1" x14ac:dyDescent="0.2">
      <c r="A4" s="166"/>
      <c r="B4" s="167"/>
      <c r="C4" s="168" t="s">
        <v>3</v>
      </c>
      <c r="D4" s="169" t="s">
        <v>198</v>
      </c>
      <c r="E4" s="146" t="s">
        <v>206</v>
      </c>
      <c r="F4" s="146" t="s">
        <v>220</v>
      </c>
      <c r="G4" s="146" t="s">
        <v>227</v>
      </c>
      <c r="H4" s="148" t="s">
        <v>234</v>
      </c>
      <c r="I4" s="170" t="s">
        <v>108</v>
      </c>
      <c r="J4" s="147"/>
      <c r="K4" s="147"/>
      <c r="L4" s="149"/>
    </row>
    <row r="5" spans="1:40" ht="16.2" customHeight="1" x14ac:dyDescent="0.2">
      <c r="A5" s="171" t="s">
        <v>5</v>
      </c>
      <c r="B5" s="172"/>
      <c r="C5" s="173"/>
      <c r="D5" s="174"/>
      <c r="E5" s="150"/>
      <c r="F5" s="150"/>
      <c r="G5" s="150"/>
      <c r="H5" s="175"/>
      <c r="I5" s="176">
        <v>2</v>
      </c>
      <c r="J5" s="152">
        <v>3</v>
      </c>
      <c r="K5" s="152">
        <v>4</v>
      </c>
      <c r="L5" s="177">
        <v>5</v>
      </c>
    </row>
    <row r="6" spans="1:40" ht="19.95" customHeight="1" x14ac:dyDescent="0.2">
      <c r="A6" s="178" t="s">
        <v>109</v>
      </c>
      <c r="B6" s="179"/>
      <c r="C6" s="180"/>
      <c r="D6" s="181">
        <v>12</v>
      </c>
      <c r="E6" s="181">
        <v>12</v>
      </c>
      <c r="F6" s="181">
        <v>12</v>
      </c>
      <c r="G6" s="181">
        <v>12</v>
      </c>
      <c r="H6" s="181">
        <v>12</v>
      </c>
      <c r="I6" s="182">
        <f>E6/D6*100</f>
        <v>100</v>
      </c>
      <c r="J6" s="155">
        <f t="shared" ref="I6:L10" si="0">F6/E6*100</f>
        <v>100</v>
      </c>
      <c r="K6" s="155">
        <f t="shared" si="0"/>
        <v>100</v>
      </c>
      <c r="L6" s="156">
        <f t="shared" si="0"/>
        <v>100</v>
      </c>
    </row>
    <row r="7" spans="1:40" ht="19.95" customHeight="1" x14ac:dyDescent="0.2">
      <c r="A7" s="183" t="s">
        <v>110</v>
      </c>
      <c r="B7" s="184"/>
      <c r="C7" s="185" t="s">
        <v>111</v>
      </c>
      <c r="D7" s="186">
        <v>36697</v>
      </c>
      <c r="E7" s="186">
        <v>34610</v>
      </c>
      <c r="F7" s="186">
        <v>35810</v>
      </c>
      <c r="G7" s="186">
        <v>33694</v>
      </c>
      <c r="H7" s="186">
        <v>33596</v>
      </c>
      <c r="I7" s="187">
        <f t="shared" si="0"/>
        <v>94.312886611984624</v>
      </c>
      <c r="J7" s="158">
        <f t="shared" si="0"/>
        <v>103.46720600982376</v>
      </c>
      <c r="K7" s="158">
        <f t="shared" si="0"/>
        <v>94.091036023457136</v>
      </c>
      <c r="L7" s="188">
        <f t="shared" si="0"/>
        <v>99.709147029144646</v>
      </c>
      <c r="W7" s="189">
        <v>48220</v>
      </c>
      <c r="X7" s="189"/>
      <c r="Y7" s="189"/>
      <c r="Z7" s="189"/>
      <c r="AA7" s="189"/>
      <c r="AB7" s="189"/>
      <c r="AC7" s="189">
        <v>35657</v>
      </c>
      <c r="AD7" s="189"/>
      <c r="AE7" s="189"/>
      <c r="AF7" s="189"/>
      <c r="AG7" s="189"/>
      <c r="AH7" s="189"/>
      <c r="AI7" s="189">
        <v>12563</v>
      </c>
      <c r="AJ7" s="189"/>
      <c r="AK7" s="189"/>
      <c r="AL7" s="189"/>
      <c r="AM7" s="189"/>
      <c r="AN7" s="189"/>
    </row>
    <row r="8" spans="1:40" ht="19.95" customHeight="1" x14ac:dyDescent="0.2">
      <c r="A8" s="190"/>
      <c r="B8" s="191"/>
      <c r="C8" s="185" t="s">
        <v>112</v>
      </c>
      <c r="D8" s="186">
        <v>1183479</v>
      </c>
      <c r="E8" s="186">
        <v>1082221</v>
      </c>
      <c r="F8" s="186">
        <v>1017132</v>
      </c>
      <c r="G8" s="186">
        <v>937770</v>
      </c>
      <c r="H8" s="186">
        <v>867370</v>
      </c>
      <c r="I8" s="187">
        <f t="shared" si="0"/>
        <v>91.4440391422239</v>
      </c>
      <c r="J8" s="158">
        <f t="shared" si="0"/>
        <v>93.98560922399399</v>
      </c>
      <c r="K8" s="158">
        <f t="shared" si="0"/>
        <v>92.19747289437359</v>
      </c>
      <c r="L8" s="188">
        <f t="shared" si="0"/>
        <v>92.49282873199185</v>
      </c>
      <c r="W8" s="189">
        <v>12542</v>
      </c>
      <c r="X8" s="189"/>
      <c r="Y8" s="189"/>
      <c r="Z8" s="189"/>
      <c r="AA8" s="189"/>
      <c r="AB8" s="189"/>
      <c r="AC8" s="189">
        <v>9032</v>
      </c>
      <c r="AD8" s="189"/>
      <c r="AE8" s="189"/>
      <c r="AF8" s="189"/>
      <c r="AG8" s="189"/>
      <c r="AH8" s="189"/>
      <c r="AI8" s="189">
        <v>3510</v>
      </c>
      <c r="AJ8" s="189"/>
      <c r="AK8" s="189"/>
      <c r="AL8" s="189"/>
      <c r="AM8" s="189"/>
      <c r="AN8" s="189"/>
    </row>
    <row r="9" spans="1:40" ht="19.95" customHeight="1" x14ac:dyDescent="0.2">
      <c r="A9" s="192" t="s">
        <v>41</v>
      </c>
      <c r="B9" s="193"/>
      <c r="C9" s="194" t="s">
        <v>16</v>
      </c>
      <c r="D9" s="157">
        <v>1220176</v>
      </c>
      <c r="E9" s="186">
        <v>1116831</v>
      </c>
      <c r="F9" s="186">
        <v>1052942</v>
      </c>
      <c r="G9" s="186">
        <v>971464</v>
      </c>
      <c r="H9" s="186">
        <f>SUM(H7:H8)</f>
        <v>900966</v>
      </c>
      <c r="I9" s="187">
        <f t="shared" si="0"/>
        <v>91.530320216099966</v>
      </c>
      <c r="J9" s="158">
        <f t="shared" si="0"/>
        <v>94.279438876607117</v>
      </c>
      <c r="K9" s="158">
        <f t="shared" si="0"/>
        <v>92.261871973954882</v>
      </c>
      <c r="L9" s="188">
        <f t="shared" si="0"/>
        <v>92.743117603946217</v>
      </c>
      <c r="W9" s="189">
        <f>SUM(W7:AB8)</f>
        <v>60762</v>
      </c>
      <c r="X9" s="189"/>
      <c r="Y9" s="189"/>
      <c r="Z9" s="189"/>
      <c r="AA9" s="189"/>
      <c r="AB9" s="189"/>
      <c r="AC9" s="163">
        <f>SUM(AC7:AH8)</f>
        <v>44689</v>
      </c>
      <c r="AI9" s="163">
        <f>SUM(AI7:AN8)</f>
        <v>16073</v>
      </c>
    </row>
    <row r="10" spans="1:40" ht="19.95" customHeight="1" x14ac:dyDescent="0.2">
      <c r="A10" s="195" t="s">
        <v>113</v>
      </c>
      <c r="B10" s="196"/>
      <c r="C10" s="197"/>
      <c r="D10" s="198">
        <v>12086</v>
      </c>
      <c r="E10" s="198">
        <v>11060</v>
      </c>
      <c r="F10" s="198">
        <v>10425</v>
      </c>
      <c r="G10" s="198">
        <v>9609</v>
      </c>
      <c r="H10" s="198">
        <v>8905</v>
      </c>
      <c r="I10" s="199">
        <f t="shared" si="0"/>
        <v>91.510838987257983</v>
      </c>
      <c r="J10" s="161">
        <f t="shared" si="0"/>
        <v>94.258589511754067</v>
      </c>
      <c r="K10" s="161">
        <f t="shared" si="0"/>
        <v>92.172661870503589</v>
      </c>
      <c r="L10" s="162">
        <f t="shared" si="0"/>
        <v>92.673535227390985</v>
      </c>
      <c r="W10" s="189">
        <v>362249</v>
      </c>
      <c r="X10" s="189"/>
      <c r="Y10" s="189"/>
      <c r="Z10" s="189"/>
      <c r="AA10" s="189"/>
      <c r="AB10" s="189"/>
      <c r="AC10" s="189">
        <v>29075</v>
      </c>
      <c r="AD10" s="189"/>
      <c r="AE10" s="189"/>
      <c r="AF10" s="189"/>
      <c r="AG10" s="189"/>
      <c r="AH10" s="189"/>
      <c r="AI10" s="189">
        <v>333174</v>
      </c>
      <c r="AJ10" s="189"/>
      <c r="AK10" s="189"/>
      <c r="AL10" s="189"/>
      <c r="AM10" s="189"/>
      <c r="AN10" s="189"/>
    </row>
    <row r="11" spans="1:40" ht="16.95" customHeight="1" x14ac:dyDescent="0.2">
      <c r="A11" s="163" t="s">
        <v>202</v>
      </c>
      <c r="W11" s="189">
        <v>87941</v>
      </c>
      <c r="X11" s="189"/>
      <c r="Y11" s="189"/>
      <c r="Z11" s="189"/>
      <c r="AA11" s="189"/>
      <c r="AB11" s="189"/>
      <c r="AC11" s="189">
        <v>9966</v>
      </c>
      <c r="AD11" s="189"/>
      <c r="AE11" s="189"/>
      <c r="AF11" s="189"/>
      <c r="AG11" s="189"/>
      <c r="AH11" s="189"/>
      <c r="AI11" s="189">
        <v>77975</v>
      </c>
      <c r="AJ11" s="189"/>
      <c r="AK11" s="189"/>
      <c r="AL11" s="189"/>
      <c r="AM11" s="189"/>
      <c r="AN11" s="189"/>
    </row>
    <row r="12" spans="1:40" ht="16.95" customHeight="1" x14ac:dyDescent="0.2">
      <c r="W12" s="189">
        <f>SUM(W10:AB11)</f>
        <v>450190</v>
      </c>
      <c r="X12" s="189"/>
      <c r="Y12" s="189"/>
      <c r="Z12" s="189"/>
      <c r="AA12" s="189"/>
      <c r="AB12" s="189"/>
      <c r="AC12" s="163">
        <f>SUM(AC10:AH11)</f>
        <v>39041</v>
      </c>
      <c r="AI12" s="163">
        <f>SUM(AI10:AN11)</f>
        <v>411149</v>
      </c>
    </row>
    <row r="13" spans="1:40" ht="16.95" customHeight="1" x14ac:dyDescent="0.2">
      <c r="A13" s="164" t="s">
        <v>114</v>
      </c>
      <c r="W13" s="189">
        <v>48220</v>
      </c>
      <c r="X13" s="189"/>
      <c r="Y13" s="189"/>
      <c r="Z13" s="189"/>
      <c r="AA13" s="189"/>
      <c r="AB13" s="189"/>
      <c r="AC13" s="189">
        <v>35657</v>
      </c>
      <c r="AD13" s="189"/>
      <c r="AE13" s="189"/>
      <c r="AF13" s="189"/>
      <c r="AG13" s="189"/>
      <c r="AH13" s="189"/>
      <c r="AI13" s="189">
        <v>12563</v>
      </c>
      <c r="AJ13" s="189"/>
      <c r="AK13" s="189"/>
      <c r="AL13" s="189"/>
      <c r="AM13" s="189"/>
      <c r="AN13" s="189"/>
    </row>
    <row r="14" spans="1:40" ht="16.95" customHeight="1" x14ac:dyDescent="0.2">
      <c r="W14" s="189">
        <v>12542</v>
      </c>
      <c r="X14" s="189"/>
      <c r="Y14" s="189"/>
      <c r="Z14" s="189"/>
      <c r="AA14" s="189"/>
      <c r="AB14" s="189"/>
      <c r="AC14" s="189">
        <v>9032</v>
      </c>
      <c r="AD14" s="189"/>
      <c r="AE14" s="189"/>
      <c r="AF14" s="189"/>
      <c r="AG14" s="189"/>
      <c r="AH14" s="189"/>
      <c r="AI14" s="189">
        <v>3510</v>
      </c>
      <c r="AJ14" s="189"/>
      <c r="AK14" s="189"/>
      <c r="AL14" s="189"/>
      <c r="AM14" s="189"/>
      <c r="AN14" s="189"/>
    </row>
    <row r="15" spans="1:40" ht="16.95" customHeight="1" x14ac:dyDescent="0.2">
      <c r="A15" s="165" t="s">
        <v>164</v>
      </c>
      <c r="W15" s="189">
        <f>SUM(W13:AB14)</f>
        <v>60762</v>
      </c>
      <c r="X15" s="189"/>
      <c r="Y15" s="189"/>
      <c r="Z15" s="189"/>
      <c r="AA15" s="189"/>
      <c r="AB15" s="189"/>
      <c r="AC15" s="163">
        <f>SUM(AC13:AH14)</f>
        <v>44689</v>
      </c>
      <c r="AI15" s="163">
        <f>SUM(AI13:AN14)</f>
        <v>16073</v>
      </c>
    </row>
    <row r="16" spans="1:40" ht="24" customHeight="1" x14ac:dyDescent="0.2">
      <c r="A16" s="170" t="s">
        <v>115</v>
      </c>
      <c r="B16" s="147" t="s">
        <v>19</v>
      </c>
      <c r="C16" s="146" t="s">
        <v>116</v>
      </c>
      <c r="D16" s="200" t="s">
        <v>117</v>
      </c>
      <c r="E16" s="201" t="s">
        <v>118</v>
      </c>
      <c r="F16" s="201"/>
      <c r="G16" s="146" t="s">
        <v>119</v>
      </c>
      <c r="H16" s="146" t="s">
        <v>120</v>
      </c>
      <c r="I16" s="146" t="s">
        <v>121</v>
      </c>
      <c r="J16" s="146"/>
      <c r="K16" s="146" t="s">
        <v>122</v>
      </c>
      <c r="L16" s="202"/>
    </row>
    <row r="17" spans="1:12" ht="16.2" customHeight="1" x14ac:dyDescent="0.2">
      <c r="A17" s="203"/>
      <c r="B17" s="204"/>
      <c r="C17" s="191"/>
      <c r="D17" s="205"/>
      <c r="E17" s="206" t="s">
        <v>116</v>
      </c>
      <c r="F17" s="206" t="s">
        <v>123</v>
      </c>
      <c r="G17" s="191"/>
      <c r="H17" s="191"/>
      <c r="I17" s="191"/>
      <c r="J17" s="191"/>
      <c r="K17" s="191"/>
      <c r="L17" s="207"/>
    </row>
    <row r="18" spans="1:12" ht="16.2" customHeight="1" x14ac:dyDescent="0.2">
      <c r="A18" s="195"/>
      <c r="B18" s="196"/>
      <c r="C18" s="208" t="s">
        <v>124</v>
      </c>
      <c r="D18" s="208" t="s">
        <v>125</v>
      </c>
      <c r="E18" s="208" t="s">
        <v>126</v>
      </c>
      <c r="F18" s="208" t="s">
        <v>127</v>
      </c>
      <c r="G18" s="208" t="s">
        <v>128</v>
      </c>
      <c r="H18" s="208" t="s">
        <v>129</v>
      </c>
      <c r="I18" s="209" t="s">
        <v>130</v>
      </c>
      <c r="J18" s="209"/>
      <c r="K18" s="209" t="s">
        <v>131</v>
      </c>
      <c r="L18" s="210"/>
    </row>
    <row r="19" spans="1:12" ht="19.95" customHeight="1" x14ac:dyDescent="0.2">
      <c r="A19" s="170" t="s">
        <v>132</v>
      </c>
      <c r="B19" s="211" t="s">
        <v>246</v>
      </c>
      <c r="C19" s="212">
        <v>47064338</v>
      </c>
      <c r="D19" s="212">
        <v>12554052</v>
      </c>
      <c r="E19" s="212">
        <v>445324</v>
      </c>
      <c r="F19" s="212">
        <v>673477</v>
      </c>
      <c r="G19" s="212">
        <v>173208</v>
      </c>
      <c r="H19" s="212">
        <v>334965</v>
      </c>
      <c r="I19" s="213">
        <v>1277</v>
      </c>
      <c r="J19" s="214"/>
      <c r="K19" s="215">
        <v>48120</v>
      </c>
      <c r="L19" s="216"/>
    </row>
    <row r="20" spans="1:12" ht="19.95" customHeight="1" x14ac:dyDescent="0.2">
      <c r="A20" s="203"/>
      <c r="B20" s="217">
        <v>11</v>
      </c>
      <c r="C20" s="157">
        <v>43524737</v>
      </c>
      <c r="D20" s="157">
        <v>12759540</v>
      </c>
      <c r="E20" s="157">
        <v>969227</v>
      </c>
      <c r="F20" s="157">
        <v>1384970</v>
      </c>
      <c r="G20" s="157">
        <v>171161</v>
      </c>
      <c r="H20" s="157">
        <v>269415</v>
      </c>
      <c r="I20" s="218">
        <v>1380</v>
      </c>
      <c r="J20" s="219"/>
      <c r="K20" s="220">
        <v>48162</v>
      </c>
      <c r="L20" s="221"/>
    </row>
    <row r="21" spans="1:12" ht="19.95" customHeight="1" x14ac:dyDescent="0.2">
      <c r="A21" s="203"/>
      <c r="B21" s="217">
        <v>12</v>
      </c>
      <c r="C21" s="157">
        <v>42888757</v>
      </c>
      <c r="D21" s="157">
        <v>14088476</v>
      </c>
      <c r="E21" s="157">
        <v>1310238</v>
      </c>
      <c r="F21" s="157">
        <v>1785822</v>
      </c>
      <c r="G21" s="157">
        <v>226343</v>
      </c>
      <c r="H21" s="137">
        <v>197789</v>
      </c>
      <c r="I21" s="218">
        <v>1393</v>
      </c>
      <c r="J21" s="219"/>
      <c r="K21" s="218">
        <v>48890</v>
      </c>
      <c r="L21" s="222"/>
    </row>
    <row r="22" spans="1:12" ht="19.95" customHeight="1" x14ac:dyDescent="0.2">
      <c r="A22" s="203"/>
      <c r="B22" s="223">
        <v>13</v>
      </c>
      <c r="C22" s="224">
        <v>34464066</v>
      </c>
      <c r="D22" s="224">
        <v>11650730</v>
      </c>
      <c r="E22" s="224">
        <v>1501466</v>
      </c>
      <c r="F22" s="224">
        <v>2008430</v>
      </c>
      <c r="G22" s="224">
        <v>161840</v>
      </c>
      <c r="H22" s="141">
        <v>183014</v>
      </c>
      <c r="I22" s="225">
        <v>1357</v>
      </c>
      <c r="J22" s="226"/>
      <c r="K22" s="225">
        <v>45256</v>
      </c>
      <c r="L22" s="227"/>
    </row>
    <row r="23" spans="1:12" ht="19.95" customHeight="1" x14ac:dyDescent="0.2">
      <c r="A23" s="195"/>
      <c r="B23" s="152">
        <v>14</v>
      </c>
      <c r="C23" s="159">
        <v>24699957</v>
      </c>
      <c r="D23" s="159">
        <v>8289329</v>
      </c>
      <c r="E23" s="159">
        <v>1686977</v>
      </c>
      <c r="F23" s="159">
        <v>1948783</v>
      </c>
      <c r="G23" s="159">
        <v>115576</v>
      </c>
      <c r="H23" s="228">
        <v>116339</v>
      </c>
      <c r="I23" s="229">
        <v>1322</v>
      </c>
      <c r="J23" s="230"/>
      <c r="K23" s="229">
        <v>44940</v>
      </c>
      <c r="L23" s="231"/>
    </row>
    <row r="24" spans="1:12" ht="19.95" customHeight="1" x14ac:dyDescent="0.2">
      <c r="A24" s="178" t="s">
        <v>133</v>
      </c>
      <c r="B24" s="211" t="s">
        <v>246</v>
      </c>
      <c r="C24" s="154">
        <v>5033118</v>
      </c>
      <c r="D24" s="154">
        <v>1915070</v>
      </c>
      <c r="E24" s="154">
        <v>707974</v>
      </c>
      <c r="F24" s="154">
        <v>1064021</v>
      </c>
      <c r="G24" s="154">
        <v>65679</v>
      </c>
      <c r="H24" s="134">
        <v>31702</v>
      </c>
      <c r="I24" s="232">
        <v>202</v>
      </c>
      <c r="J24" s="232"/>
      <c r="K24" s="232">
        <v>4572</v>
      </c>
      <c r="L24" s="233"/>
    </row>
    <row r="25" spans="1:12" ht="19.95" customHeight="1" x14ac:dyDescent="0.2">
      <c r="A25" s="203"/>
      <c r="B25" s="217">
        <v>11</v>
      </c>
      <c r="C25" s="157">
        <v>8571068</v>
      </c>
      <c r="D25" s="157">
        <v>2405061</v>
      </c>
      <c r="E25" s="157">
        <v>210747</v>
      </c>
      <c r="F25" s="157">
        <v>239732</v>
      </c>
      <c r="G25" s="157">
        <v>135246</v>
      </c>
      <c r="H25" s="137">
        <v>29850</v>
      </c>
      <c r="I25" s="234">
        <v>240</v>
      </c>
      <c r="J25" s="234"/>
      <c r="K25" s="234">
        <v>6457</v>
      </c>
      <c r="L25" s="235"/>
    </row>
    <row r="26" spans="1:12" ht="19.95" customHeight="1" x14ac:dyDescent="0.2">
      <c r="A26" s="203"/>
      <c r="B26" s="217">
        <v>12</v>
      </c>
      <c r="C26" s="157">
        <v>5119511</v>
      </c>
      <c r="D26" s="157">
        <v>1643737</v>
      </c>
      <c r="E26" s="157">
        <v>722939</v>
      </c>
      <c r="F26" s="157">
        <v>732100</v>
      </c>
      <c r="G26" s="157">
        <v>62054</v>
      </c>
      <c r="H26" s="137">
        <v>33686</v>
      </c>
      <c r="I26" s="218">
        <v>230</v>
      </c>
      <c r="J26" s="219"/>
      <c r="K26" s="218">
        <v>6527</v>
      </c>
      <c r="L26" s="222"/>
    </row>
    <row r="27" spans="1:12" ht="19.95" customHeight="1" x14ac:dyDescent="0.2">
      <c r="A27" s="203"/>
      <c r="B27" s="223">
        <v>13</v>
      </c>
      <c r="C27" s="157">
        <v>3716439</v>
      </c>
      <c r="D27" s="157">
        <v>956914</v>
      </c>
      <c r="E27" s="157">
        <v>160375</v>
      </c>
      <c r="F27" s="157">
        <v>184952</v>
      </c>
      <c r="G27" s="157">
        <v>44431</v>
      </c>
      <c r="H27" s="137">
        <v>31652</v>
      </c>
      <c r="I27" s="218">
        <v>199</v>
      </c>
      <c r="J27" s="219"/>
      <c r="K27" s="218">
        <v>5771</v>
      </c>
      <c r="L27" s="222"/>
    </row>
    <row r="28" spans="1:12" ht="19.95" customHeight="1" x14ac:dyDescent="0.2">
      <c r="A28" s="195"/>
      <c r="B28" s="152">
        <v>14</v>
      </c>
      <c r="C28" s="159">
        <v>4920902</v>
      </c>
      <c r="D28" s="159">
        <v>2618196</v>
      </c>
      <c r="E28" s="159">
        <v>46973</v>
      </c>
      <c r="F28" s="159">
        <v>73506</v>
      </c>
      <c r="G28" s="159">
        <v>17046</v>
      </c>
      <c r="H28" s="228">
        <v>28130</v>
      </c>
      <c r="I28" s="229">
        <v>165</v>
      </c>
      <c r="J28" s="230"/>
      <c r="K28" s="229">
        <v>8013</v>
      </c>
      <c r="L28" s="231"/>
    </row>
    <row r="29" spans="1:12" ht="19.95" customHeight="1" x14ac:dyDescent="0.2">
      <c r="A29" s="163" t="s">
        <v>134</v>
      </c>
    </row>
    <row r="30" spans="1:12" ht="19.95" customHeight="1" x14ac:dyDescent="0.2">
      <c r="A30" s="236" t="s">
        <v>135</v>
      </c>
      <c r="B30" s="236"/>
      <c r="C30" s="236"/>
      <c r="D30" s="236"/>
      <c r="E30" s="236"/>
      <c r="F30" s="236"/>
      <c r="G30" s="236"/>
      <c r="H30" s="236"/>
      <c r="I30" s="236"/>
    </row>
  </sheetData>
  <mergeCells count="65">
    <mergeCell ref="AI14:AN14"/>
    <mergeCell ref="W9:AB9"/>
    <mergeCell ref="W12:AB12"/>
    <mergeCell ref="W15:AB15"/>
    <mergeCell ref="W10:AB10"/>
    <mergeCell ref="AC10:AH10"/>
    <mergeCell ref="AI10:AN10"/>
    <mergeCell ref="AI11:AN11"/>
    <mergeCell ref="AI13:AN13"/>
    <mergeCell ref="AC11:AH11"/>
    <mergeCell ref="W11:AB11"/>
    <mergeCell ref="W13:AB13"/>
    <mergeCell ref="AC13:AH13"/>
    <mergeCell ref="W14:AB14"/>
    <mergeCell ref="AC14:AH14"/>
    <mergeCell ref="W7:AB7"/>
    <mergeCell ref="W8:AB8"/>
    <mergeCell ref="AC7:AH7"/>
    <mergeCell ref="AI7:AN7"/>
    <mergeCell ref="AI8:AN8"/>
    <mergeCell ref="AC8:AH8"/>
    <mergeCell ref="K28:L28"/>
    <mergeCell ref="I18:J18"/>
    <mergeCell ref="K18:L18"/>
    <mergeCell ref="K26:L26"/>
    <mergeCell ref="I27:J27"/>
    <mergeCell ref="K27:L27"/>
    <mergeCell ref="I24:J24"/>
    <mergeCell ref="K24:L24"/>
    <mergeCell ref="K19:L19"/>
    <mergeCell ref="I25:J25"/>
    <mergeCell ref="I26:J26"/>
    <mergeCell ref="K20:L20"/>
    <mergeCell ref="I21:J21"/>
    <mergeCell ref="K21:L21"/>
    <mergeCell ref="I22:J22"/>
    <mergeCell ref="K22:L22"/>
    <mergeCell ref="K25:L25"/>
    <mergeCell ref="I23:J23"/>
    <mergeCell ref="H4:H5"/>
    <mergeCell ref="I4:L4"/>
    <mergeCell ref="H16:H17"/>
    <mergeCell ref="I16:J17"/>
    <mergeCell ref="K16:L17"/>
    <mergeCell ref="K23:L23"/>
    <mergeCell ref="D4:D5"/>
    <mergeCell ref="E4:E5"/>
    <mergeCell ref="F4:F5"/>
    <mergeCell ref="G4:G5"/>
    <mergeCell ref="A6:C6"/>
    <mergeCell ref="A30:I30"/>
    <mergeCell ref="A24:A28"/>
    <mergeCell ref="A7:B8"/>
    <mergeCell ref="A9:B9"/>
    <mergeCell ref="E16:F16"/>
    <mergeCell ref="A10:C10"/>
    <mergeCell ref="B16:B18"/>
    <mergeCell ref="A16:A18"/>
    <mergeCell ref="A19:A23"/>
    <mergeCell ref="I28:J28"/>
    <mergeCell ref="C16:C17"/>
    <mergeCell ref="D16:D17"/>
    <mergeCell ref="G16:G17"/>
    <mergeCell ref="I20:J20"/>
    <mergeCell ref="I19:J19"/>
  </mergeCells>
  <phoneticPr fontId="2"/>
  <pageMargins left="0.59055118110236227" right="0.59055118110236227" top="0.59055118110236227" bottom="0.59055118110236227" header="0.51181102362204722" footer="0.31496062992125984"/>
  <pageSetup paperSize="9" scale="97" firstPageNumber="3" orientation="landscape" r:id="rId1"/>
  <headerFooter alignWithMargins="0">
    <oddFooter>&amp;C&amp;10 22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L27"/>
  <sheetViews>
    <sheetView view="pageBreakPreview" zoomScaleNormal="100" zoomScaleSheetLayoutView="100" workbookViewId="0">
      <selection activeCell="G4" sqref="G4:L12"/>
    </sheetView>
  </sheetViews>
  <sheetFormatPr defaultColWidth="8.88671875" defaultRowHeight="19.95" customHeight="1" x14ac:dyDescent="0.2"/>
  <cols>
    <col min="1" max="1" width="20.6640625" style="41" customWidth="1"/>
    <col min="2" max="3" width="5.6640625" style="41" customWidth="1"/>
    <col min="4" max="8" width="13.6640625" style="41" customWidth="1"/>
    <col min="9" max="12" width="8.6640625" style="41" customWidth="1"/>
    <col min="13" max="16384" width="8.88671875" style="41"/>
  </cols>
  <sheetData>
    <row r="1" spans="1:12" ht="19.95" customHeight="1" x14ac:dyDescent="0.2">
      <c r="A1" s="51" t="s">
        <v>136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9.9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95" customHeight="1" x14ac:dyDescent="0.2">
      <c r="A3" s="50" t="s">
        <v>165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9.95" customHeight="1" x14ac:dyDescent="0.2">
      <c r="A4" s="21"/>
      <c r="B4" s="22"/>
      <c r="C4" s="23" t="s">
        <v>3</v>
      </c>
      <c r="D4" s="85" t="s">
        <v>198</v>
      </c>
      <c r="E4" s="118" t="s">
        <v>206</v>
      </c>
      <c r="F4" s="118" t="s">
        <v>220</v>
      </c>
      <c r="G4" s="146" t="s">
        <v>227</v>
      </c>
      <c r="H4" s="146" t="s">
        <v>234</v>
      </c>
      <c r="I4" s="147" t="s">
        <v>137</v>
      </c>
      <c r="J4" s="147"/>
      <c r="K4" s="148"/>
      <c r="L4" s="149"/>
    </row>
    <row r="5" spans="1:12" ht="19.95" customHeight="1" x14ac:dyDescent="0.2">
      <c r="A5" s="26" t="s">
        <v>5</v>
      </c>
      <c r="B5" s="27"/>
      <c r="C5" s="28"/>
      <c r="D5" s="86"/>
      <c r="E5" s="100"/>
      <c r="F5" s="100"/>
      <c r="G5" s="150"/>
      <c r="H5" s="151"/>
      <c r="I5" s="152">
        <v>2</v>
      </c>
      <c r="J5" s="152">
        <v>3</v>
      </c>
      <c r="K5" s="152">
        <v>4</v>
      </c>
      <c r="L5" s="153">
        <v>5</v>
      </c>
    </row>
    <row r="6" spans="1:12" ht="19.95" customHeight="1" x14ac:dyDescent="0.2">
      <c r="A6" s="121" t="s">
        <v>138</v>
      </c>
      <c r="B6" s="122"/>
      <c r="C6" s="42" t="s">
        <v>32</v>
      </c>
      <c r="D6" s="17">
        <v>223</v>
      </c>
      <c r="E6" s="17">
        <v>217</v>
      </c>
      <c r="F6" s="17">
        <v>216</v>
      </c>
      <c r="G6" s="154">
        <v>211</v>
      </c>
      <c r="H6" s="154">
        <v>200</v>
      </c>
      <c r="I6" s="155">
        <f t="shared" ref="I6:J8" si="0">E6/D6*100</f>
        <v>97.309417040358753</v>
      </c>
      <c r="J6" s="155">
        <f t="shared" si="0"/>
        <v>99.539170506912441</v>
      </c>
      <c r="K6" s="155">
        <f t="shared" ref="K6:L8" si="1">G6/F6*100</f>
        <v>97.68518518518519</v>
      </c>
      <c r="L6" s="156">
        <f t="shared" si="1"/>
        <v>94.786729857819907</v>
      </c>
    </row>
    <row r="7" spans="1:12" ht="19.95" customHeight="1" x14ac:dyDescent="0.2">
      <c r="A7" s="123" t="s">
        <v>139</v>
      </c>
      <c r="B7" s="124"/>
      <c r="C7" s="43" t="s">
        <v>32</v>
      </c>
      <c r="D7" s="12">
        <v>4971926</v>
      </c>
      <c r="E7" s="12">
        <v>3278287</v>
      </c>
      <c r="F7" s="12">
        <v>3526981</v>
      </c>
      <c r="G7" s="157">
        <v>4063015</v>
      </c>
      <c r="H7" s="157">
        <v>4528413</v>
      </c>
      <c r="I7" s="158">
        <f t="shared" si="0"/>
        <v>65.935957212557057</v>
      </c>
      <c r="J7" s="158">
        <f t="shared" si="0"/>
        <v>107.58609603125046</v>
      </c>
      <c r="K7" s="155">
        <f t="shared" si="1"/>
        <v>115.19809718283143</v>
      </c>
      <c r="L7" s="156">
        <f t="shared" si="1"/>
        <v>111.45449869124285</v>
      </c>
    </row>
    <row r="8" spans="1:12" ht="19.95" customHeight="1" x14ac:dyDescent="0.2">
      <c r="A8" s="119" t="s">
        <v>80</v>
      </c>
      <c r="B8" s="120"/>
      <c r="C8" s="44" t="s">
        <v>140</v>
      </c>
      <c r="D8" s="16">
        <v>474627</v>
      </c>
      <c r="E8" s="16">
        <v>293005</v>
      </c>
      <c r="F8" s="16">
        <v>317117</v>
      </c>
      <c r="G8" s="159">
        <v>380021</v>
      </c>
      <c r="H8" s="160">
        <v>423554</v>
      </c>
      <c r="I8" s="161">
        <f t="shared" si="0"/>
        <v>61.733740389821904</v>
      </c>
      <c r="J8" s="161">
        <f t="shared" si="0"/>
        <v>108.22921110561252</v>
      </c>
      <c r="K8" s="161">
        <f t="shared" si="1"/>
        <v>119.83621187132825</v>
      </c>
      <c r="L8" s="162">
        <f t="shared" si="1"/>
        <v>111.45541956891856</v>
      </c>
    </row>
    <row r="9" spans="1:12" ht="19.95" customHeight="1" x14ac:dyDescent="0.2">
      <c r="A9" s="1" t="s">
        <v>141</v>
      </c>
      <c r="B9" s="1"/>
      <c r="C9" s="1"/>
      <c r="D9" s="1"/>
      <c r="E9" s="1"/>
      <c r="F9" s="1"/>
      <c r="G9" s="163"/>
      <c r="H9" s="163"/>
      <c r="I9" s="163"/>
      <c r="J9" s="163"/>
      <c r="K9" s="163"/>
      <c r="L9" s="163"/>
    </row>
    <row r="10" spans="1:12" ht="19.95" customHeight="1" x14ac:dyDescent="0.2">
      <c r="G10" s="163"/>
      <c r="H10" s="163"/>
      <c r="I10" s="163"/>
      <c r="J10" s="163"/>
      <c r="K10" s="163"/>
      <c r="L10" s="163"/>
    </row>
    <row r="11" spans="1:12" s="1" customFormat="1" ht="19.95" customHeight="1" x14ac:dyDescent="0.2">
      <c r="A11" s="51" t="s">
        <v>142</v>
      </c>
      <c r="G11" s="163"/>
      <c r="H11" s="163"/>
      <c r="I11" s="163"/>
      <c r="J11" s="163"/>
      <c r="K11" s="163"/>
      <c r="L11" s="163"/>
    </row>
    <row r="12" spans="1:12" s="1" customFormat="1" ht="19.95" customHeight="1" x14ac:dyDescent="0.2">
      <c r="G12" s="163"/>
      <c r="H12" s="163"/>
      <c r="I12" s="163"/>
      <c r="J12" s="163"/>
      <c r="K12" s="163"/>
      <c r="L12" s="163"/>
    </row>
    <row r="13" spans="1:12" s="52" customFormat="1" ht="19.95" customHeight="1" x14ac:dyDescent="0.2">
      <c r="A13" s="52" t="s">
        <v>233</v>
      </c>
    </row>
    <row r="14" spans="1:12" s="52" customFormat="1" ht="19.95" customHeight="1" x14ac:dyDescent="0.2"/>
    <row r="15" spans="1:12" s="52" customFormat="1" ht="19.95" customHeight="1" x14ac:dyDescent="0.2">
      <c r="A15" s="53" t="s">
        <v>166</v>
      </c>
    </row>
    <row r="16" spans="1:12" s="52" customFormat="1" ht="19.95" customHeight="1" x14ac:dyDescent="0.2">
      <c r="A16" s="54"/>
      <c r="B16" s="55"/>
      <c r="C16" s="56" t="s">
        <v>3</v>
      </c>
      <c r="D16" s="127" t="s">
        <v>198</v>
      </c>
      <c r="E16" s="125" t="s">
        <v>206</v>
      </c>
      <c r="F16" s="125" t="s">
        <v>220</v>
      </c>
      <c r="G16" s="125" t="s">
        <v>227</v>
      </c>
      <c r="H16" s="125" t="s">
        <v>234</v>
      </c>
      <c r="I16" s="130" t="s">
        <v>137</v>
      </c>
      <c r="J16" s="130"/>
      <c r="K16" s="131"/>
      <c r="L16" s="132"/>
    </row>
    <row r="17" spans="1:12" s="52" customFormat="1" ht="19.95" customHeight="1" x14ac:dyDescent="0.2">
      <c r="A17" s="57" t="s">
        <v>5</v>
      </c>
      <c r="B17" s="58"/>
      <c r="C17" s="59"/>
      <c r="D17" s="128"/>
      <c r="E17" s="129"/>
      <c r="F17" s="129"/>
      <c r="G17" s="129"/>
      <c r="H17" s="126"/>
      <c r="I17" s="60">
        <v>2</v>
      </c>
      <c r="J17" s="60">
        <v>3</v>
      </c>
      <c r="K17" s="60">
        <v>4</v>
      </c>
      <c r="L17" s="61">
        <v>5</v>
      </c>
    </row>
    <row r="18" spans="1:12" s="52" customFormat="1" ht="19.95" customHeight="1" x14ac:dyDescent="0.2">
      <c r="A18" s="62" t="s">
        <v>143</v>
      </c>
      <c r="B18" s="63" t="s">
        <v>178</v>
      </c>
      <c r="C18" s="64" t="s">
        <v>144</v>
      </c>
      <c r="D18" s="65">
        <v>167744</v>
      </c>
      <c r="E18" s="65">
        <v>166886</v>
      </c>
      <c r="F18" s="65">
        <v>164253</v>
      </c>
      <c r="G18" s="65">
        <v>159718</v>
      </c>
      <c r="H18" s="65">
        <v>155552</v>
      </c>
      <c r="I18" s="66">
        <f>E18/D18*100</f>
        <v>99.488506295307133</v>
      </c>
      <c r="J18" s="66">
        <f t="shared" ref="I18:J23" si="2">F18/E18*100</f>
        <v>98.422276284409719</v>
      </c>
      <c r="K18" s="66">
        <f>G18/F18*100</f>
        <v>97.239015421331729</v>
      </c>
      <c r="L18" s="67">
        <f>H18/G18*100</f>
        <v>97.391652788038925</v>
      </c>
    </row>
    <row r="19" spans="1:12" s="52" customFormat="1" ht="19.95" customHeight="1" x14ac:dyDescent="0.2">
      <c r="A19" s="68" t="s">
        <v>145</v>
      </c>
      <c r="B19" s="69" t="s">
        <v>179</v>
      </c>
      <c r="C19" s="70" t="s">
        <v>32</v>
      </c>
      <c r="D19" s="49">
        <v>259897</v>
      </c>
      <c r="E19" s="49">
        <v>256139</v>
      </c>
      <c r="F19" s="49">
        <v>248732</v>
      </c>
      <c r="G19" s="49">
        <v>237625</v>
      </c>
      <c r="H19" s="49">
        <v>228224</v>
      </c>
      <c r="I19" s="71">
        <f t="shared" si="2"/>
        <v>98.554042563015358</v>
      </c>
      <c r="J19" s="71">
        <f t="shared" si="2"/>
        <v>97.10821077618013</v>
      </c>
      <c r="K19" s="66">
        <f>G19/F19*100</f>
        <v>95.534551243909107</v>
      </c>
      <c r="L19" s="67">
        <f t="shared" ref="K19:L23" si="3">H19/G19*100</f>
        <v>96.04376643871646</v>
      </c>
    </row>
    <row r="20" spans="1:12" s="52" customFormat="1" ht="19.95" customHeight="1" x14ac:dyDescent="0.2">
      <c r="A20" s="68" t="s">
        <v>146</v>
      </c>
      <c r="B20" s="69" t="s">
        <v>180</v>
      </c>
      <c r="C20" s="70" t="s">
        <v>140</v>
      </c>
      <c r="D20" s="49">
        <v>22090712</v>
      </c>
      <c r="E20" s="49">
        <v>21846729</v>
      </c>
      <c r="F20" s="49">
        <v>21660483</v>
      </c>
      <c r="G20" s="49">
        <v>20537030</v>
      </c>
      <c r="H20" s="49">
        <v>19890704</v>
      </c>
      <c r="I20" s="71">
        <f t="shared" si="2"/>
        <v>98.89554035198141</v>
      </c>
      <c r="J20" s="71">
        <f t="shared" si="2"/>
        <v>99.147487937439067</v>
      </c>
      <c r="K20" s="66">
        <f>G20/F20*100</f>
        <v>94.813352038364059</v>
      </c>
      <c r="L20" s="67">
        <f t="shared" si="3"/>
        <v>96.852875026233093</v>
      </c>
    </row>
    <row r="21" spans="1:12" s="52" customFormat="1" ht="19.95" customHeight="1" x14ac:dyDescent="0.2">
      <c r="A21" s="68" t="s">
        <v>147</v>
      </c>
      <c r="B21" s="69" t="s">
        <v>181</v>
      </c>
      <c r="C21" s="70" t="s">
        <v>148</v>
      </c>
      <c r="D21" s="49">
        <v>131693</v>
      </c>
      <c r="E21" s="72">
        <v>130908</v>
      </c>
      <c r="F21" s="72">
        <v>131873</v>
      </c>
      <c r="G21" s="72">
        <v>128583</v>
      </c>
      <c r="H21" s="73">
        <v>127872</v>
      </c>
      <c r="I21" s="71">
        <f t="shared" si="2"/>
        <v>99.403916685017421</v>
      </c>
      <c r="J21" s="71">
        <f t="shared" si="2"/>
        <v>100.73715892076878</v>
      </c>
      <c r="K21" s="66">
        <f>G21/F21*100</f>
        <v>97.505175433940224</v>
      </c>
      <c r="L21" s="67">
        <f t="shared" si="3"/>
        <v>99.447049765521101</v>
      </c>
    </row>
    <row r="22" spans="1:12" s="52" customFormat="1" ht="19.95" customHeight="1" x14ac:dyDescent="0.2">
      <c r="A22" s="68" t="s">
        <v>149</v>
      </c>
      <c r="B22" s="69" t="s">
        <v>182</v>
      </c>
      <c r="C22" s="70" t="s">
        <v>148</v>
      </c>
      <c r="D22" s="49">
        <v>84997.949187562772</v>
      </c>
      <c r="E22" s="72">
        <v>85292.474008253339</v>
      </c>
      <c r="F22" s="72">
        <v>87083.620121255008</v>
      </c>
      <c r="G22" s="72">
        <v>86426.217780115738</v>
      </c>
      <c r="H22" s="73">
        <v>87154.304542905229</v>
      </c>
      <c r="I22" s="71">
        <f t="shared" si="2"/>
        <v>100.34650814932094</v>
      </c>
      <c r="J22" s="71">
        <f t="shared" si="2"/>
        <v>102.10000487596167</v>
      </c>
      <c r="K22" s="66">
        <f t="shared" si="3"/>
        <v>99.245090706812704</v>
      </c>
      <c r="L22" s="67">
        <f>H22/G22*100</f>
        <v>100.84243737778955</v>
      </c>
    </row>
    <row r="23" spans="1:12" s="52" customFormat="1" ht="19.95" customHeight="1" x14ac:dyDescent="0.2">
      <c r="A23" s="74" t="s">
        <v>150</v>
      </c>
      <c r="B23" s="75" t="s">
        <v>183</v>
      </c>
      <c r="C23" s="76" t="s">
        <v>32</v>
      </c>
      <c r="D23" s="77">
        <v>1.5493668923999999</v>
      </c>
      <c r="E23" s="78">
        <v>1.5348141845300001</v>
      </c>
      <c r="F23" s="78">
        <v>1.5143224172400001</v>
      </c>
      <c r="G23" s="78">
        <v>1.4877784595300001</v>
      </c>
      <c r="H23" s="78">
        <v>1.46718782143</v>
      </c>
      <c r="I23" s="79">
        <f t="shared" si="2"/>
        <v>99.060731971143554</v>
      </c>
      <c r="J23" s="79">
        <f t="shared" si="2"/>
        <v>98.664869826162374</v>
      </c>
      <c r="K23" s="79">
        <f t="shared" si="3"/>
        <v>98.24713961783786</v>
      </c>
      <c r="L23" s="80">
        <f t="shared" si="3"/>
        <v>98.616014503496388</v>
      </c>
    </row>
    <row r="24" spans="1:12" s="1" customFormat="1" ht="19.95" customHeight="1" x14ac:dyDescent="0.2">
      <c r="A24" s="1" t="s">
        <v>176</v>
      </c>
    </row>
    <row r="25" spans="1:12" s="1" customFormat="1" ht="19.95" customHeight="1" x14ac:dyDescent="0.2">
      <c r="A25" s="1" t="s">
        <v>177</v>
      </c>
    </row>
    <row r="26" spans="1:12" s="1" customFormat="1" ht="19.95" customHeight="1" x14ac:dyDescent="0.2">
      <c r="A26" s="1" t="s">
        <v>151</v>
      </c>
    </row>
    <row r="27" spans="1:12" ht="19.95" customHeight="1" x14ac:dyDescent="0.2">
      <c r="A27" s="1"/>
    </row>
  </sheetData>
  <mergeCells count="15">
    <mergeCell ref="H4:H5"/>
    <mergeCell ref="H16:H17"/>
    <mergeCell ref="I4:L4"/>
    <mergeCell ref="D16:D17"/>
    <mergeCell ref="E16:E17"/>
    <mergeCell ref="F16:F17"/>
    <mergeCell ref="G16:G17"/>
    <mergeCell ref="I16:L16"/>
    <mergeCell ref="D4:D5"/>
    <mergeCell ref="E4:E5"/>
    <mergeCell ref="A8:B8"/>
    <mergeCell ref="F4:F5"/>
    <mergeCell ref="G4:G5"/>
    <mergeCell ref="A6:B6"/>
    <mergeCell ref="A7:B7"/>
  </mergeCells>
  <phoneticPr fontId="2"/>
  <pageMargins left="0.59055118110236227" right="0.43307086614173229" top="0.59055118110236227" bottom="0.59055118110236227" header="0.51181102362204722" footer="0.31496062992125984"/>
  <pageSetup paperSize="9" firstPageNumber="3" orientation="landscape" r:id="rId1"/>
  <headerFooter alignWithMargins="0">
    <oddFooter>&amp;C&amp;10 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第13・14表</vt:lpstr>
      <vt:lpstr>第15･16表</vt:lpstr>
      <vt:lpstr>第17表</vt:lpstr>
      <vt:lpstr>第18・19表</vt:lpstr>
      <vt:lpstr>第20表</vt:lpstr>
      <vt:lpstr>第21・22表</vt:lpstr>
      <vt:lpstr>第23・24表</vt:lpstr>
      <vt:lpstr>第13・14表!Print_Area</vt:lpstr>
      <vt:lpstr>第15･16表!Print_Area</vt:lpstr>
      <vt:lpstr>第17表!Print_Area</vt:lpstr>
      <vt:lpstr>第18・19表!Print_Area</vt:lpstr>
      <vt:lpstr>第20表!Print_Area</vt:lpstr>
      <vt:lpstr>第21・22表!Print_Area</vt:lpstr>
      <vt:lpstr>第23・24表!Print_Area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堅谷 真</cp:lastModifiedBy>
  <cp:lastPrinted>2024-01-10T00:43:17Z</cp:lastPrinted>
  <dcterms:created xsi:type="dcterms:W3CDTF">2007-07-11T04:22:01Z</dcterms:created>
  <dcterms:modified xsi:type="dcterms:W3CDTF">2026-01-29T08:47:27Z</dcterms:modified>
</cp:coreProperties>
</file>