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95" windowHeight="11655" tabRatio="762" activeTab="0"/>
  </bookViews>
  <sheets>
    <sheet name="徴収実績" sheetId="1" r:id="rId1"/>
  </sheets>
  <definedNames>
    <definedName name="CRITERIA" localSheetId="0">'徴収実績'!#REF!</definedName>
    <definedName name="_xlnm.Print_Area" localSheetId="0">'徴収実績'!$A$1:$BR$50</definedName>
  </definedNames>
  <calcPr fullCalcOnLoad="1"/>
</workbook>
</file>

<file path=xl/sharedStrings.xml><?xml version="1.0" encoding="utf-8"?>
<sst xmlns="http://schemas.openxmlformats.org/spreadsheetml/2006/main" count="409" uniqueCount="97">
  <si>
    <t>町村計</t>
  </si>
  <si>
    <t>県計</t>
  </si>
  <si>
    <t>増減額</t>
  </si>
  <si>
    <t>増減率</t>
  </si>
  <si>
    <t>前年同期</t>
  </si>
  <si>
    <t>調定額</t>
  </si>
  <si>
    <t>収入額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</si>
  <si>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</si>
  <si>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</si>
  <si>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</si>
  <si>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</si>
  <si>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</si>
  <si>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</si>
  <si>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</si>
  <si>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</si>
  <si>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</si>
  <si>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</si>
  <si>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</si>
  <si>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</si>
  <si>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</si>
  <si>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</si>
  <si>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紫波町</t>
  </si>
  <si>
    <t>矢巾町</t>
  </si>
  <si>
    <t>平泉町</t>
  </si>
  <si>
    <t>住田町</t>
  </si>
  <si>
    <t>大槌町</t>
  </si>
  <si>
    <t>山田町</t>
  </si>
  <si>
    <t>岩泉町</t>
  </si>
  <si>
    <t>軽米町</t>
  </si>
  <si>
    <t>一戸町</t>
  </si>
  <si>
    <t>田野畑村</t>
  </si>
  <si>
    <t>普代村</t>
  </si>
  <si>
    <t>野田村</t>
  </si>
  <si>
    <t>九戸村</t>
  </si>
  <si>
    <t>（単位：千円、％）</t>
  </si>
  <si>
    <t>区分</t>
  </si>
  <si>
    <t>１　　市町村民税</t>
  </si>
  <si>
    <t>(1)　　個人均等割</t>
  </si>
  <si>
    <t>(2)　　所　得　割</t>
  </si>
  <si>
    <t>(3)　　法人均等割</t>
  </si>
  <si>
    <t>(4)　　法人税割</t>
  </si>
  <si>
    <t>２　　固定資産税</t>
  </si>
  <si>
    <t>(1)　　土　　　地</t>
  </si>
  <si>
    <t>(2)　　家　　　屋</t>
  </si>
  <si>
    <t>(3)　　償却資産</t>
  </si>
  <si>
    <t>(4)　　交　付　金</t>
  </si>
  <si>
    <t>徴収率</t>
  </si>
  <si>
    <t>市町村名</t>
  </si>
  <si>
    <t>第１表－３</t>
  </si>
  <si>
    <t>第１表－４</t>
  </si>
  <si>
    <t>第１表－５</t>
  </si>
  <si>
    <t>第１表－６</t>
  </si>
  <si>
    <t>八幡平市</t>
  </si>
  <si>
    <t>奥州市</t>
  </si>
  <si>
    <t>西和賀町</t>
  </si>
  <si>
    <t>洋野町</t>
  </si>
  <si>
    <t>市計</t>
  </si>
  <si>
    <t>滝沢市</t>
  </si>
  <si>
    <t>金ケ崎町</t>
  </si>
  <si>
    <t>調定済額　計</t>
  </si>
  <si>
    <t>収入済額　計</t>
  </si>
  <si>
    <t>引用データ</t>
  </si>
  <si>
    <t>徴収実績</t>
  </si>
  <si>
    <t>（確報）</t>
  </si>
  <si>
    <t>３　住民税</t>
  </si>
  <si>
    <t>６　所得割</t>
  </si>
  <si>
    <t>８　法均等</t>
  </si>
  <si>
    <t>９法税割</t>
  </si>
  <si>
    <t>10　固資税</t>
  </si>
  <si>
    <t>12　固土地</t>
  </si>
  <si>
    <t>13　固家屋</t>
  </si>
  <si>
    <t>14　固償資</t>
  </si>
  <si>
    <t>15　交付金</t>
  </si>
  <si>
    <t>第１表－２</t>
  </si>
  <si>
    <t>第１表－１</t>
  </si>
  <si>
    <t>備考　本表は、総務省自治税務局「市町村税徴収実績調」の数値による。</t>
  </si>
  <si>
    <t>18　たばこ</t>
  </si>
  <si>
    <t>４　　軽自動車税環境性能割</t>
  </si>
  <si>
    <t>５　　市町村たばこ税</t>
  </si>
  <si>
    <t>３　　軽自動車税種別割</t>
  </si>
  <si>
    <t>６　　鉱　産　税</t>
  </si>
  <si>
    <t>７　　特別土地保有税</t>
  </si>
  <si>
    <t>19　鉱産税</t>
  </si>
  <si>
    <t>20　特土保</t>
  </si>
  <si>
    <t>第１表－７</t>
  </si>
  <si>
    <t>11　　国民健康保険税</t>
  </si>
  <si>
    <t>10　　合　　　計</t>
  </si>
  <si>
    <t>９　　都市計画税</t>
  </si>
  <si>
    <t>８　　入　湯　税</t>
  </si>
  <si>
    <t>21　入湯税</t>
  </si>
  <si>
    <t>22　都市計画税</t>
  </si>
  <si>
    <t>５　個均等</t>
  </si>
  <si>
    <t>17　軽自税</t>
  </si>
  <si>
    <t>16　環境性能割</t>
  </si>
  <si>
    <t>皆増</t>
  </si>
  <si>
    <t>25　国保税</t>
  </si>
  <si>
    <t>徴収実績の状況（令和４年度）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</si>
</sst>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_ "/>
    <numFmt numFmtId="180" formatCode="0.00_);[Red]\(0.00\)"/>
    <numFmt numFmtId="181" formatCode="0.0_);[Red]\(0.0\)"/>
    <numFmt numFmtId="182" formatCode="#,##0_);[Red]\(#,##0\)"/>
    <numFmt numFmtId="183" formatCode="#,##0;[Red]#,##0"/>
    <numFmt numFmtId="184" formatCode="#,##0.0;[Red]#,##0.0"/>
    <numFmt numFmtId="185" formatCode="#,##0.0;[Red]\-#,##0.0"/>
    <numFmt numFmtId="186" formatCode="0.0;[Red]0.0"/>
    <numFmt numFmtId="187" formatCode="#,##0.00;[Red]#,##0.00"/>
    <numFmt numFmtId="188" formatCode="000.00"/>
    <numFmt numFmtId="189" formatCode="0.00;[Red]0.00"/>
    <numFmt numFmtId="190" formatCode="0;[Red]0"/>
    <numFmt numFmtId="191" formatCode="#,##0.0"/>
    <numFmt numFmtId="192" formatCode="0.0"/>
    <numFmt numFmtId="193" formatCode="0.0_ "/>
    <numFmt numFmtId="194" formatCode="0_);[Red]\(0\)"/>
    <numFmt numFmtId="195" formatCode="#,##0_ ;[Red]\-#,##0\ "/>
    <numFmt numFmtId="196" formatCode="#,##0.0_ ;[Red]\-#,##0.0\ "/>
    <numFmt numFmtId="197" formatCode="0_ ;[Red]\-0\ "/>
    <numFmt numFmtId="198" formatCode="#,##0;&quot;▲ &quot;#,##0"/>
  </numFmts>
  <fonts count="4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name val="ＭＳ 明朝"/>
      <family val="1"/>
    </font>
    <font>
      <sz val="10"/>
      <color indexed="10"/>
      <name val="ＭＳ 明朝"/>
      <family val="1"/>
    </font>
    <font>
      <u val="single"/>
      <sz val="10"/>
      <color indexed="10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thin"/>
      <bottom style="double"/>
    </border>
    <border>
      <left style="thin"/>
      <right style="hair"/>
      <top style="double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80" fontId="3" fillId="0" borderId="0" xfId="0" applyNumberFormat="1" applyFont="1" applyFill="1" applyAlignment="1">
      <alignment vertical="center"/>
    </xf>
    <xf numFmtId="181" fontId="3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3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4" xfId="0" applyFont="1" applyFill="1" applyBorder="1" applyAlignment="1">
      <alignment horizontal="distributed" vertical="center"/>
    </xf>
    <xf numFmtId="183" fontId="6" fillId="0" borderId="15" xfId="0" applyNumberFormat="1" applyFont="1" applyFill="1" applyBorder="1" applyAlignment="1" applyProtection="1">
      <alignment vertical="center"/>
      <protection locked="0"/>
    </xf>
    <xf numFmtId="183" fontId="6" fillId="0" borderId="16" xfId="0" applyNumberFormat="1" applyFont="1" applyFill="1" applyBorder="1" applyAlignment="1" applyProtection="1">
      <alignment vertical="center"/>
      <protection locked="0"/>
    </xf>
    <xf numFmtId="183" fontId="6" fillId="0" borderId="17" xfId="0" applyNumberFormat="1" applyFont="1" applyFill="1" applyBorder="1" applyAlignment="1" applyProtection="1">
      <alignment vertical="center"/>
      <protection locked="0"/>
    </xf>
    <xf numFmtId="183" fontId="6" fillId="0" borderId="18" xfId="0" applyNumberFormat="1" applyFont="1" applyFill="1" applyBorder="1" applyAlignment="1" applyProtection="1">
      <alignment vertical="center"/>
      <protection locked="0"/>
    </xf>
    <xf numFmtId="183" fontId="6" fillId="0" borderId="19" xfId="0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distributed" vertical="center" wrapText="1"/>
    </xf>
    <xf numFmtId="183" fontId="6" fillId="0" borderId="20" xfId="0" applyNumberFormat="1" applyFont="1" applyFill="1" applyBorder="1" applyAlignment="1" applyProtection="1">
      <alignment vertical="center"/>
      <protection locked="0"/>
    </xf>
    <xf numFmtId="183" fontId="6" fillId="0" borderId="21" xfId="0" applyNumberFormat="1" applyFont="1" applyFill="1" applyBorder="1" applyAlignment="1" applyProtection="1">
      <alignment vertical="center"/>
      <protection locked="0"/>
    </xf>
    <xf numFmtId="183" fontId="6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9" fillId="0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185" fontId="6" fillId="33" borderId="26" xfId="49" applyNumberFormat="1" applyFont="1" applyFill="1" applyBorder="1" applyAlignment="1">
      <alignment vertical="center"/>
    </xf>
    <xf numFmtId="183" fontId="6" fillId="0" borderId="27" xfId="0" applyNumberFormat="1" applyFont="1" applyFill="1" applyBorder="1" applyAlignment="1" applyProtection="1">
      <alignment vertical="center"/>
      <protection locked="0"/>
    </xf>
    <xf numFmtId="183" fontId="6" fillId="0" borderId="28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85" fontId="6" fillId="33" borderId="29" xfId="49" applyNumberFormat="1" applyFont="1" applyFill="1" applyBorder="1" applyAlignment="1">
      <alignment vertical="center"/>
    </xf>
    <xf numFmtId="185" fontId="6" fillId="33" borderId="30" xfId="49" applyNumberFormat="1" applyFont="1" applyFill="1" applyBorder="1" applyAlignment="1">
      <alignment vertical="center"/>
    </xf>
    <xf numFmtId="185" fontId="6" fillId="33" borderId="31" xfId="49" applyNumberFormat="1" applyFont="1" applyFill="1" applyBorder="1" applyAlignment="1">
      <alignment vertical="center"/>
    </xf>
    <xf numFmtId="185" fontId="6" fillId="33" borderId="32" xfId="49" applyNumberFormat="1" applyFont="1" applyFill="1" applyBorder="1" applyAlignment="1">
      <alignment vertical="center"/>
    </xf>
    <xf numFmtId="185" fontId="6" fillId="33" borderId="33" xfId="49" applyNumberFormat="1" applyFont="1" applyFill="1" applyBorder="1" applyAlignment="1">
      <alignment vertical="center"/>
    </xf>
    <xf numFmtId="0" fontId="6" fillId="0" borderId="34" xfId="0" applyFont="1" applyBorder="1" applyAlignment="1">
      <alignment horizontal="distributed" vertical="center"/>
    </xf>
    <xf numFmtId="38" fontId="6" fillId="33" borderId="35" xfId="49" applyFont="1" applyFill="1" applyBorder="1" applyAlignment="1">
      <alignment vertical="center"/>
    </xf>
    <xf numFmtId="38" fontId="6" fillId="33" borderId="36" xfId="49" applyFont="1" applyFill="1" applyBorder="1" applyAlignment="1">
      <alignment vertical="center"/>
    </xf>
    <xf numFmtId="185" fontId="6" fillId="33" borderId="37" xfId="49" applyNumberFormat="1" applyFont="1" applyFill="1" applyBorder="1" applyAlignment="1">
      <alignment vertical="center"/>
    </xf>
    <xf numFmtId="38" fontId="6" fillId="33" borderId="38" xfId="49" applyFont="1" applyFill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38" fontId="6" fillId="33" borderId="39" xfId="49" applyFont="1" applyFill="1" applyBorder="1" applyAlignment="1">
      <alignment vertical="center"/>
    </xf>
    <xf numFmtId="0" fontId="6" fillId="0" borderId="14" xfId="0" applyFont="1" applyBorder="1" applyAlignment="1">
      <alignment horizontal="distributed" vertical="center"/>
    </xf>
    <xf numFmtId="3" fontId="6" fillId="33" borderId="18" xfId="49" applyNumberFormat="1" applyFont="1" applyFill="1" applyBorder="1" applyAlignment="1">
      <alignment horizontal="right" vertical="center"/>
    </xf>
    <xf numFmtId="3" fontId="6" fillId="33" borderId="15" xfId="49" applyNumberFormat="1" applyFont="1" applyFill="1" applyBorder="1" applyAlignment="1">
      <alignment horizontal="right" vertical="center"/>
    </xf>
    <xf numFmtId="191" fontId="6" fillId="33" borderId="29" xfId="49" applyNumberFormat="1" applyFont="1" applyFill="1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191" fontId="6" fillId="33" borderId="22" xfId="49" applyNumberFormat="1" applyFont="1" applyFill="1" applyBorder="1" applyAlignment="1">
      <alignment vertical="center"/>
    </xf>
    <xf numFmtId="191" fontId="6" fillId="33" borderId="41" xfId="49" applyNumberFormat="1" applyFont="1" applyFill="1" applyBorder="1" applyAlignment="1">
      <alignment vertical="center"/>
    </xf>
    <xf numFmtId="191" fontId="6" fillId="33" borderId="42" xfId="49" applyNumberFormat="1" applyFont="1" applyFill="1" applyBorder="1" applyAlignment="1">
      <alignment vertical="center"/>
    </xf>
    <xf numFmtId="38" fontId="6" fillId="34" borderId="17" xfId="49" applyFont="1" applyFill="1" applyBorder="1" applyAlignment="1">
      <alignment vertical="center"/>
    </xf>
    <xf numFmtId="38" fontId="6" fillId="34" borderId="18" xfId="49" applyFont="1" applyFill="1" applyBorder="1" applyAlignment="1">
      <alignment vertical="center"/>
    </xf>
    <xf numFmtId="38" fontId="6" fillId="34" borderId="19" xfId="49" applyFont="1" applyFill="1" applyBorder="1" applyAlignment="1">
      <alignment vertical="center"/>
    </xf>
    <xf numFmtId="38" fontId="6" fillId="34" borderId="13" xfId="49" applyFont="1" applyFill="1" applyBorder="1" applyAlignment="1">
      <alignment vertical="center"/>
    </xf>
    <xf numFmtId="38" fontId="6" fillId="34" borderId="15" xfId="49" applyFont="1" applyFill="1" applyBorder="1" applyAlignment="1">
      <alignment vertical="center"/>
    </xf>
    <xf numFmtId="38" fontId="6" fillId="34" borderId="16" xfId="49" applyFont="1" applyFill="1" applyBorder="1" applyAlignment="1">
      <alignment vertical="center"/>
    </xf>
    <xf numFmtId="38" fontId="6" fillId="34" borderId="41" xfId="49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4" fontId="3" fillId="0" borderId="0" xfId="0" applyNumberFormat="1" applyFont="1" applyFill="1" applyAlignment="1">
      <alignment horizontal="right" vertical="center"/>
    </xf>
    <xf numFmtId="3" fontId="6" fillId="33" borderId="17" xfId="49" applyNumberFormat="1" applyFont="1" applyFill="1" applyBorder="1" applyAlignment="1">
      <alignment horizontal="right" vertical="center"/>
    </xf>
    <xf numFmtId="3" fontId="6" fillId="33" borderId="13" xfId="49" applyNumberFormat="1" applyFont="1" applyFill="1" applyBorder="1" applyAlignment="1">
      <alignment horizontal="right" vertical="center"/>
    </xf>
    <xf numFmtId="191" fontId="6" fillId="33" borderId="26" xfId="49" applyNumberFormat="1" applyFont="1" applyFill="1" applyBorder="1" applyAlignment="1">
      <alignment vertical="center"/>
    </xf>
    <xf numFmtId="38" fontId="6" fillId="33" borderId="43" xfId="49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85" fontId="6" fillId="33" borderId="44" xfId="49" applyNumberFormat="1" applyFont="1" applyFill="1" applyBorder="1" applyAlignment="1">
      <alignment vertical="center"/>
    </xf>
    <xf numFmtId="38" fontId="6" fillId="33" borderId="45" xfId="49" applyFont="1" applyFill="1" applyBorder="1" applyAlignment="1">
      <alignment vertical="center"/>
    </xf>
    <xf numFmtId="185" fontId="6" fillId="33" borderId="46" xfId="49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6" fillId="0" borderId="14" xfId="0" applyFont="1" applyFill="1" applyBorder="1" applyAlignment="1">
      <alignment horizontal="center" vertical="center" shrinkToFit="1"/>
    </xf>
    <xf numFmtId="183" fontId="6" fillId="28" borderId="48" xfId="0" applyNumberFormat="1" applyFont="1" applyFill="1" applyBorder="1" applyAlignment="1" applyProtection="1">
      <alignment vertical="center"/>
      <protection locked="0"/>
    </xf>
    <xf numFmtId="183" fontId="6" fillId="28" borderId="49" xfId="0" applyNumberFormat="1" applyFont="1" applyFill="1" applyBorder="1" applyAlignment="1" applyProtection="1">
      <alignment vertical="center"/>
      <protection locked="0"/>
    </xf>
    <xf numFmtId="185" fontId="6" fillId="28" borderId="50" xfId="49" applyNumberFormat="1" applyFont="1" applyFill="1" applyBorder="1" applyAlignment="1">
      <alignment vertical="center"/>
    </xf>
    <xf numFmtId="183" fontId="6" fillId="28" borderId="51" xfId="0" applyNumberFormat="1" applyFont="1" applyFill="1" applyBorder="1" applyAlignment="1" applyProtection="1">
      <alignment vertical="center"/>
      <protection locked="0"/>
    </xf>
    <xf numFmtId="183" fontId="6" fillId="28" borderId="5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top"/>
    </xf>
    <xf numFmtId="38" fontId="6" fillId="33" borderId="18" xfId="49" applyFont="1" applyFill="1" applyBorder="1" applyAlignment="1">
      <alignment horizontal="right" vertical="center"/>
    </xf>
    <xf numFmtId="38" fontId="6" fillId="33" borderId="15" xfId="49" applyFont="1" applyFill="1" applyBorder="1" applyAlignment="1">
      <alignment horizontal="right" vertical="center"/>
    </xf>
    <xf numFmtId="185" fontId="6" fillId="33" borderId="29" xfId="49" applyNumberFormat="1" applyFont="1" applyFill="1" applyBorder="1" applyAlignment="1">
      <alignment horizontal="right" vertical="center"/>
    </xf>
    <xf numFmtId="38" fontId="6" fillId="33" borderId="20" xfId="49" applyFont="1" applyFill="1" applyBorder="1" applyAlignment="1">
      <alignment horizontal="right" vertical="center"/>
    </xf>
    <xf numFmtId="183" fontId="6" fillId="33" borderId="53" xfId="0" applyNumberFormat="1" applyFont="1" applyFill="1" applyBorder="1" applyAlignment="1" applyProtection="1">
      <alignment horizontal="right" vertical="center"/>
      <protection locked="0"/>
    </xf>
    <xf numFmtId="183" fontId="6" fillId="33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0" fontId="5" fillId="0" borderId="47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91" fontId="6" fillId="33" borderId="41" xfId="49" applyNumberFormat="1" applyFont="1" applyFill="1" applyBorder="1" applyAlignment="1">
      <alignment horizontal="right" vertical="center"/>
    </xf>
    <xf numFmtId="191" fontId="6" fillId="33" borderId="42" xfId="49" applyNumberFormat="1" applyFont="1" applyFill="1" applyBorder="1" applyAlignment="1">
      <alignment horizontal="right" vertical="center"/>
    </xf>
    <xf numFmtId="185" fontId="9" fillId="33" borderId="29" xfId="49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4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0</xdr:rowOff>
    </xdr:from>
    <xdr:to>
      <xdr:col>1</xdr:col>
      <xdr:colOff>0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0</xdr:rowOff>
    </xdr:from>
    <xdr:to>
      <xdr:col>11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6981825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19050</xdr:colOff>
      <xdr:row>3</xdr:row>
      <xdr:rowOff>0</xdr:rowOff>
    </xdr:from>
    <xdr:to>
      <xdr:col>21</xdr:col>
      <xdr:colOff>0</xdr:colOff>
      <xdr:row>8</xdr:row>
      <xdr:rowOff>0</xdr:rowOff>
    </xdr:to>
    <xdr:sp>
      <xdr:nvSpPr>
        <xdr:cNvPr id="3" name="Line 2"/>
        <xdr:cNvSpPr>
          <a:spLocks/>
        </xdr:cNvSpPr>
      </xdr:nvSpPr>
      <xdr:spPr>
        <a:xfrm>
          <a:off x="13944600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19050</xdr:colOff>
      <xdr:row>3</xdr:row>
      <xdr:rowOff>0</xdr:rowOff>
    </xdr:from>
    <xdr:to>
      <xdr:col>31</xdr:col>
      <xdr:colOff>0</xdr:colOff>
      <xdr:row>8</xdr:row>
      <xdr:rowOff>0</xdr:rowOff>
    </xdr:to>
    <xdr:sp>
      <xdr:nvSpPr>
        <xdr:cNvPr id="4" name="Line 2"/>
        <xdr:cNvSpPr>
          <a:spLocks/>
        </xdr:cNvSpPr>
      </xdr:nvSpPr>
      <xdr:spPr>
        <a:xfrm>
          <a:off x="20907375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19050</xdr:colOff>
      <xdr:row>3</xdr:row>
      <xdr:rowOff>0</xdr:rowOff>
    </xdr:from>
    <xdr:to>
      <xdr:col>41</xdr:col>
      <xdr:colOff>0</xdr:colOff>
      <xdr:row>8</xdr:row>
      <xdr:rowOff>0</xdr:rowOff>
    </xdr:to>
    <xdr:sp>
      <xdr:nvSpPr>
        <xdr:cNvPr id="5" name="Line 2"/>
        <xdr:cNvSpPr>
          <a:spLocks/>
        </xdr:cNvSpPr>
      </xdr:nvSpPr>
      <xdr:spPr>
        <a:xfrm>
          <a:off x="27870150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</xdr:colOff>
      <xdr:row>3</xdr:row>
      <xdr:rowOff>0</xdr:rowOff>
    </xdr:from>
    <xdr:to>
      <xdr:col>51</xdr:col>
      <xdr:colOff>0</xdr:colOff>
      <xdr:row>8</xdr:row>
      <xdr:rowOff>0</xdr:rowOff>
    </xdr:to>
    <xdr:sp>
      <xdr:nvSpPr>
        <xdr:cNvPr id="6" name="Line 2"/>
        <xdr:cNvSpPr>
          <a:spLocks/>
        </xdr:cNvSpPr>
      </xdr:nvSpPr>
      <xdr:spPr>
        <a:xfrm>
          <a:off x="34832925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19050</xdr:colOff>
      <xdr:row>3</xdr:row>
      <xdr:rowOff>0</xdr:rowOff>
    </xdr:from>
    <xdr:to>
      <xdr:col>61</xdr:col>
      <xdr:colOff>0</xdr:colOff>
      <xdr:row>8</xdr:row>
      <xdr:rowOff>0</xdr:rowOff>
    </xdr:to>
    <xdr:sp>
      <xdr:nvSpPr>
        <xdr:cNvPr id="7" name="Line 2"/>
        <xdr:cNvSpPr>
          <a:spLocks/>
        </xdr:cNvSpPr>
      </xdr:nvSpPr>
      <xdr:spPr>
        <a:xfrm>
          <a:off x="41795700" y="571500"/>
          <a:ext cx="7143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7"/>
  <sheetViews>
    <sheetView tabSelected="1" view="pageBreakPreview" zoomScaleSheetLayoutView="100" workbookViewId="0" topLeftCell="A1">
      <pane xSplit="1" ySplit="8" topLeftCell="AZ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00390625" defaultRowHeight="10.5" customHeight="1"/>
  <cols>
    <col min="1" max="1" width="9.625" style="20" bestFit="1" customWidth="1"/>
    <col min="2" max="3" width="10.75390625" style="1" customWidth="1"/>
    <col min="4" max="4" width="5.75390625" style="1" customWidth="1"/>
    <col min="5" max="6" width="10.75390625" style="1" customWidth="1"/>
    <col min="7" max="7" width="5.75390625" style="1" customWidth="1"/>
    <col min="8" max="9" width="10.75390625" style="1" customWidth="1"/>
    <col min="10" max="10" width="5.75390625" style="1" customWidth="1"/>
    <col min="11" max="11" width="9.625" style="20" bestFit="1" customWidth="1"/>
    <col min="12" max="13" width="10.75390625" style="1" customWidth="1"/>
    <col min="14" max="14" width="5.75390625" style="1" customWidth="1"/>
    <col min="15" max="15" width="10.75390625" style="4" customWidth="1"/>
    <col min="16" max="16" width="10.75390625" style="5" customWidth="1"/>
    <col min="17" max="17" width="5.75390625" style="1" customWidth="1"/>
    <col min="18" max="19" width="10.75390625" style="1" customWidth="1"/>
    <col min="20" max="20" width="5.75390625" style="1" customWidth="1"/>
    <col min="21" max="21" width="9.625" style="20" bestFit="1" customWidth="1"/>
    <col min="22" max="23" width="10.75390625" style="1" customWidth="1"/>
    <col min="24" max="24" width="5.75390625" style="1" customWidth="1"/>
    <col min="25" max="26" width="10.75390625" style="1" customWidth="1"/>
    <col min="27" max="27" width="5.75390625" style="1" customWidth="1"/>
    <col min="28" max="29" width="10.75390625" style="1" customWidth="1"/>
    <col min="30" max="30" width="5.75390625" style="1" customWidth="1"/>
    <col min="31" max="31" width="9.625" style="20" bestFit="1" customWidth="1"/>
    <col min="32" max="33" width="10.75390625" style="1" customWidth="1"/>
    <col min="34" max="34" width="5.75390625" style="1" customWidth="1"/>
    <col min="35" max="36" width="10.75390625" style="1" customWidth="1"/>
    <col min="37" max="37" width="5.75390625" style="1" customWidth="1"/>
    <col min="38" max="39" width="10.75390625" style="1" customWidth="1"/>
    <col min="40" max="40" width="5.75390625" style="1" customWidth="1"/>
    <col min="41" max="41" width="9.625" style="20" bestFit="1" customWidth="1"/>
    <col min="42" max="43" width="10.75390625" style="1" customWidth="1"/>
    <col min="44" max="44" width="5.75390625" style="1" customWidth="1"/>
    <col min="45" max="46" width="10.75390625" style="1" customWidth="1"/>
    <col min="47" max="47" width="5.75390625" style="1" customWidth="1"/>
    <col min="48" max="49" width="10.75390625" style="1" customWidth="1"/>
    <col min="50" max="50" width="5.75390625" style="1" customWidth="1"/>
    <col min="51" max="51" width="9.625" style="20" bestFit="1" customWidth="1"/>
    <col min="52" max="53" width="10.75390625" style="1" customWidth="1"/>
    <col min="54" max="54" width="5.75390625" style="1" customWidth="1"/>
    <col min="55" max="56" width="10.75390625" style="1" customWidth="1"/>
    <col min="57" max="57" width="5.75390625" style="1" customWidth="1"/>
    <col min="58" max="59" width="10.75390625" style="1" customWidth="1"/>
    <col min="60" max="60" width="5.75390625" style="1" customWidth="1"/>
    <col min="61" max="61" width="9.625" style="20" bestFit="1" customWidth="1"/>
    <col min="62" max="63" width="10.75390625" style="1" customWidth="1"/>
    <col min="64" max="64" width="5.75390625" style="1" customWidth="1"/>
    <col min="65" max="66" width="10.75390625" style="2" customWidth="1"/>
    <col min="67" max="67" width="5.75390625" style="2" customWidth="1"/>
    <col min="68" max="69" width="10.75390625" style="2" customWidth="1"/>
    <col min="70" max="70" width="5.75390625" style="2" customWidth="1"/>
    <col min="71" max="16384" width="9.00390625" style="2" customWidth="1"/>
  </cols>
  <sheetData>
    <row r="1" spans="1:62" ht="15" customHeight="1">
      <c r="A1" s="87" t="s">
        <v>74</v>
      </c>
      <c r="C1" s="85"/>
      <c r="D1" s="85"/>
      <c r="E1" s="85"/>
      <c r="F1" s="85"/>
      <c r="G1" s="85"/>
      <c r="H1" s="85"/>
      <c r="K1" s="87" t="s">
        <v>73</v>
      </c>
      <c r="M1" s="85"/>
      <c r="N1" s="85"/>
      <c r="O1" s="85"/>
      <c r="P1" s="85"/>
      <c r="Q1" s="85"/>
      <c r="R1" s="85"/>
      <c r="U1" s="87" t="s">
        <v>48</v>
      </c>
      <c r="W1" s="85"/>
      <c r="X1" s="85"/>
      <c r="Y1" s="85"/>
      <c r="Z1" s="85"/>
      <c r="AA1" s="85"/>
      <c r="AB1" s="85"/>
      <c r="AE1" s="87" t="s">
        <v>49</v>
      </c>
      <c r="AG1" s="85"/>
      <c r="AH1" s="85"/>
      <c r="AI1" s="85"/>
      <c r="AJ1" s="85"/>
      <c r="AK1" s="85"/>
      <c r="AL1" s="85"/>
      <c r="AM1" s="85"/>
      <c r="AN1" s="85"/>
      <c r="AO1" s="87" t="s">
        <v>50</v>
      </c>
      <c r="AP1" s="85"/>
      <c r="AR1" s="69"/>
      <c r="AT1" s="85"/>
      <c r="AU1" s="85"/>
      <c r="AV1" s="85"/>
      <c r="AW1" s="85"/>
      <c r="AX1" s="85"/>
      <c r="AY1" s="87" t="s">
        <v>51</v>
      </c>
      <c r="AZ1" s="85"/>
      <c r="BD1" s="85"/>
      <c r="BE1" s="85"/>
      <c r="BF1" s="85"/>
      <c r="BG1" s="85"/>
      <c r="BH1" s="85"/>
      <c r="BI1" s="87" t="s">
        <v>84</v>
      </c>
      <c r="BJ1" s="85"/>
    </row>
    <row r="2" spans="1:70" ht="15" customHeight="1">
      <c r="A2" s="91" t="s">
        <v>96</v>
      </c>
      <c r="B2" s="91"/>
      <c r="C2" s="91"/>
      <c r="D2" s="91"/>
      <c r="E2" s="91"/>
      <c r="F2" s="91"/>
      <c r="G2" s="91"/>
      <c r="H2" s="91"/>
      <c r="I2" s="91"/>
      <c r="J2" s="91"/>
      <c r="K2" s="91" t="str">
        <f>$A$2</f>
        <v>徴収実績の状況（令和４年度）</v>
      </c>
      <c r="L2" s="91"/>
      <c r="M2" s="91"/>
      <c r="N2" s="91"/>
      <c r="O2" s="91"/>
      <c r="P2" s="91"/>
      <c r="Q2" s="91"/>
      <c r="R2" s="91"/>
      <c r="S2" s="91"/>
      <c r="T2" s="91"/>
      <c r="U2" s="91" t="str">
        <f>$A$2</f>
        <v>徴収実績の状況（令和４年度）</v>
      </c>
      <c r="V2" s="91"/>
      <c r="W2" s="91"/>
      <c r="X2" s="91"/>
      <c r="Y2" s="91"/>
      <c r="Z2" s="91"/>
      <c r="AA2" s="91"/>
      <c r="AB2" s="91"/>
      <c r="AC2" s="91"/>
      <c r="AD2" s="91"/>
      <c r="AE2" s="91" t="str">
        <f>$A$2</f>
        <v>徴収実績の状況（令和４年度）</v>
      </c>
      <c r="AF2" s="91"/>
      <c r="AG2" s="91"/>
      <c r="AH2" s="91"/>
      <c r="AI2" s="91"/>
      <c r="AJ2" s="91"/>
      <c r="AK2" s="91"/>
      <c r="AL2" s="91"/>
      <c r="AM2" s="91"/>
      <c r="AN2" s="91"/>
      <c r="AO2" s="91" t="str">
        <f>$A$2</f>
        <v>徴収実績の状況（令和４年度）</v>
      </c>
      <c r="AP2" s="91"/>
      <c r="AQ2" s="91"/>
      <c r="AR2" s="91"/>
      <c r="AS2" s="91"/>
      <c r="AT2" s="91"/>
      <c r="AU2" s="91"/>
      <c r="AV2" s="91"/>
      <c r="AW2" s="91"/>
      <c r="AX2" s="91"/>
      <c r="AY2" s="91" t="str">
        <f>$A$2</f>
        <v>徴収実績の状況（令和４年度）</v>
      </c>
      <c r="AZ2" s="91"/>
      <c r="BA2" s="91"/>
      <c r="BB2" s="91"/>
      <c r="BC2" s="91"/>
      <c r="BD2" s="91"/>
      <c r="BE2" s="91"/>
      <c r="BF2" s="91"/>
      <c r="BG2" s="91"/>
      <c r="BH2" s="91"/>
      <c r="BI2" s="91" t="str">
        <f>$A$2</f>
        <v>徴収実績の状況（令和４年度）</v>
      </c>
      <c r="BJ2" s="91"/>
      <c r="BK2" s="91"/>
      <c r="BL2" s="91"/>
      <c r="BM2" s="91"/>
      <c r="BN2" s="91"/>
      <c r="BO2" s="91"/>
      <c r="BP2" s="91"/>
      <c r="BQ2" s="91"/>
      <c r="BR2" s="91"/>
    </row>
    <row r="3" spans="3:64" ht="15" customHeight="1">
      <c r="C3" s="86"/>
      <c r="D3" s="86"/>
      <c r="E3" s="86"/>
      <c r="F3" s="86"/>
      <c r="G3" s="86"/>
      <c r="H3" s="86"/>
      <c r="J3" s="3" t="s">
        <v>34</v>
      </c>
      <c r="M3" s="86"/>
      <c r="N3" s="86"/>
      <c r="O3" s="86"/>
      <c r="P3" s="86"/>
      <c r="Q3" s="86"/>
      <c r="R3" s="86"/>
      <c r="T3" s="3" t="s">
        <v>34</v>
      </c>
      <c r="W3" s="86"/>
      <c r="X3" s="86"/>
      <c r="Y3" s="86"/>
      <c r="Z3" s="86"/>
      <c r="AA3" s="86"/>
      <c r="AB3" s="86"/>
      <c r="AD3" s="3" t="s">
        <v>34</v>
      </c>
      <c r="AG3" s="86"/>
      <c r="AH3" s="86"/>
      <c r="AI3" s="86"/>
      <c r="AJ3" s="86"/>
      <c r="AK3" s="86"/>
      <c r="AL3" s="86"/>
      <c r="AM3" s="86"/>
      <c r="AN3" s="3" t="s">
        <v>34</v>
      </c>
      <c r="AP3" s="86"/>
      <c r="AR3" s="3"/>
      <c r="AS3" s="70"/>
      <c r="AT3" s="86"/>
      <c r="AU3" s="86"/>
      <c r="AV3" s="86"/>
      <c r="AW3" s="86"/>
      <c r="AX3" s="3" t="s">
        <v>34</v>
      </c>
      <c r="AZ3" s="86"/>
      <c r="BA3" s="70"/>
      <c r="BB3" s="3"/>
      <c r="BC3" s="70"/>
      <c r="BD3" s="86"/>
      <c r="BE3" s="86"/>
      <c r="BF3" s="86"/>
      <c r="BG3" s="86"/>
      <c r="BH3" s="3" t="s">
        <v>34</v>
      </c>
      <c r="BJ3" s="86"/>
      <c r="BL3" s="3"/>
    </row>
    <row r="4" spans="1:64" ht="15" customHeight="1">
      <c r="A4" s="21" t="s">
        <v>35</v>
      </c>
      <c r="B4" s="98" t="s">
        <v>36</v>
      </c>
      <c r="C4" s="99"/>
      <c r="D4" s="100"/>
      <c r="E4" s="98" t="s">
        <v>37</v>
      </c>
      <c r="F4" s="99"/>
      <c r="G4" s="100"/>
      <c r="H4" s="98" t="s">
        <v>38</v>
      </c>
      <c r="I4" s="99"/>
      <c r="J4" s="100"/>
      <c r="K4" s="21" t="s">
        <v>35</v>
      </c>
      <c r="L4" s="98" t="s">
        <v>39</v>
      </c>
      <c r="M4" s="99"/>
      <c r="N4" s="100"/>
      <c r="O4" s="98" t="s">
        <v>40</v>
      </c>
      <c r="P4" s="99"/>
      <c r="Q4" s="100"/>
      <c r="R4" s="98" t="s">
        <v>41</v>
      </c>
      <c r="S4" s="99"/>
      <c r="T4" s="100"/>
      <c r="U4" s="21" t="s">
        <v>35</v>
      </c>
      <c r="V4" s="98" t="s">
        <v>42</v>
      </c>
      <c r="W4" s="99"/>
      <c r="X4" s="100"/>
      <c r="Y4" s="98" t="s">
        <v>43</v>
      </c>
      <c r="Z4" s="99"/>
      <c r="AA4" s="100"/>
      <c r="AB4" s="98" t="s">
        <v>44</v>
      </c>
      <c r="AC4" s="99"/>
      <c r="AD4" s="100"/>
      <c r="AE4" s="21" t="s">
        <v>35</v>
      </c>
      <c r="AF4" s="98" t="s">
        <v>45</v>
      </c>
      <c r="AG4" s="99"/>
      <c r="AH4" s="100"/>
      <c r="AI4" s="98" t="s">
        <v>79</v>
      </c>
      <c r="AJ4" s="99"/>
      <c r="AK4" s="100"/>
      <c r="AL4" s="101" t="s">
        <v>77</v>
      </c>
      <c r="AM4" s="99"/>
      <c r="AN4" s="100"/>
      <c r="AO4" s="21" t="s">
        <v>35</v>
      </c>
      <c r="AP4" s="98" t="s">
        <v>78</v>
      </c>
      <c r="AQ4" s="99"/>
      <c r="AR4" s="100"/>
      <c r="AS4" s="98" t="s">
        <v>80</v>
      </c>
      <c r="AT4" s="99"/>
      <c r="AU4" s="100"/>
      <c r="AV4" s="98" t="s">
        <v>81</v>
      </c>
      <c r="AW4" s="99"/>
      <c r="AX4" s="100"/>
      <c r="AY4" s="21" t="s">
        <v>35</v>
      </c>
      <c r="AZ4" s="98" t="s">
        <v>88</v>
      </c>
      <c r="BA4" s="99"/>
      <c r="BB4" s="100"/>
      <c r="BC4" s="98" t="s">
        <v>87</v>
      </c>
      <c r="BD4" s="99"/>
      <c r="BE4" s="100"/>
      <c r="BF4" s="98" t="s">
        <v>86</v>
      </c>
      <c r="BG4" s="99"/>
      <c r="BH4" s="100"/>
      <c r="BI4" s="21" t="s">
        <v>35</v>
      </c>
      <c r="BJ4" s="98" t="s">
        <v>85</v>
      </c>
      <c r="BK4" s="99"/>
      <c r="BL4" s="100"/>
    </row>
    <row r="5" spans="1:64" ht="15" customHeight="1">
      <c r="A5" s="22"/>
      <c r="B5" s="96"/>
      <c r="C5" s="94"/>
      <c r="D5" s="92"/>
      <c r="E5" s="96"/>
      <c r="F5" s="94"/>
      <c r="G5" s="92"/>
      <c r="H5" s="96"/>
      <c r="I5" s="94"/>
      <c r="J5" s="92"/>
      <c r="K5" s="22"/>
      <c r="L5" s="96"/>
      <c r="M5" s="94"/>
      <c r="N5" s="92"/>
      <c r="O5" s="96"/>
      <c r="P5" s="94"/>
      <c r="Q5" s="92"/>
      <c r="R5" s="96"/>
      <c r="S5" s="94"/>
      <c r="T5" s="92"/>
      <c r="U5" s="22"/>
      <c r="V5" s="96"/>
      <c r="W5" s="94"/>
      <c r="X5" s="92"/>
      <c r="Y5" s="96"/>
      <c r="Z5" s="94"/>
      <c r="AA5" s="92"/>
      <c r="AB5" s="96"/>
      <c r="AC5" s="94"/>
      <c r="AD5" s="92"/>
      <c r="AE5" s="22"/>
      <c r="AF5" s="96"/>
      <c r="AG5" s="94"/>
      <c r="AH5" s="92"/>
      <c r="AI5" s="96"/>
      <c r="AJ5" s="94"/>
      <c r="AK5" s="92"/>
      <c r="AL5" s="96"/>
      <c r="AM5" s="94"/>
      <c r="AN5" s="92"/>
      <c r="AO5" s="22"/>
      <c r="AP5" s="96"/>
      <c r="AQ5" s="94"/>
      <c r="AR5" s="92"/>
      <c r="AS5" s="96"/>
      <c r="AT5" s="94"/>
      <c r="AU5" s="92"/>
      <c r="AV5" s="96"/>
      <c r="AW5" s="94"/>
      <c r="AX5" s="92"/>
      <c r="AY5" s="22"/>
      <c r="AZ5" s="96"/>
      <c r="BA5" s="94"/>
      <c r="BB5" s="92"/>
      <c r="BC5" s="96"/>
      <c r="BD5" s="94"/>
      <c r="BE5" s="92"/>
      <c r="BF5" s="96"/>
      <c r="BG5" s="94"/>
      <c r="BH5" s="92"/>
      <c r="BI5" s="22"/>
      <c r="BJ5" s="96"/>
      <c r="BK5" s="94"/>
      <c r="BL5" s="92"/>
    </row>
    <row r="6" spans="1:64" ht="15" customHeight="1">
      <c r="A6" s="22"/>
      <c r="B6" s="96"/>
      <c r="C6" s="94"/>
      <c r="D6" s="92"/>
      <c r="E6" s="96"/>
      <c r="F6" s="94"/>
      <c r="G6" s="92"/>
      <c r="H6" s="96"/>
      <c r="I6" s="94"/>
      <c r="J6" s="92"/>
      <c r="K6" s="22"/>
      <c r="L6" s="96"/>
      <c r="M6" s="94"/>
      <c r="N6" s="92"/>
      <c r="O6" s="96"/>
      <c r="P6" s="94"/>
      <c r="Q6" s="92"/>
      <c r="R6" s="96"/>
      <c r="S6" s="94"/>
      <c r="T6" s="92"/>
      <c r="U6" s="22"/>
      <c r="V6" s="96"/>
      <c r="W6" s="94"/>
      <c r="X6" s="92"/>
      <c r="Y6" s="96"/>
      <c r="Z6" s="94"/>
      <c r="AA6" s="92"/>
      <c r="AB6" s="96"/>
      <c r="AC6" s="94"/>
      <c r="AD6" s="92"/>
      <c r="AE6" s="22"/>
      <c r="AF6" s="96"/>
      <c r="AG6" s="94"/>
      <c r="AH6" s="92"/>
      <c r="AI6" s="96"/>
      <c r="AJ6" s="94"/>
      <c r="AK6" s="92"/>
      <c r="AL6" s="96"/>
      <c r="AM6" s="94"/>
      <c r="AN6" s="92"/>
      <c r="AO6" s="22"/>
      <c r="AP6" s="96"/>
      <c r="AQ6" s="94"/>
      <c r="AR6" s="92"/>
      <c r="AS6" s="96"/>
      <c r="AT6" s="94"/>
      <c r="AU6" s="92"/>
      <c r="AV6" s="96"/>
      <c r="AW6" s="94"/>
      <c r="AX6" s="92"/>
      <c r="AY6" s="22"/>
      <c r="AZ6" s="96"/>
      <c r="BA6" s="94"/>
      <c r="BB6" s="92"/>
      <c r="BC6" s="96"/>
      <c r="BD6" s="94"/>
      <c r="BE6" s="92"/>
      <c r="BF6" s="96"/>
      <c r="BG6" s="94"/>
      <c r="BH6" s="92"/>
      <c r="BI6" s="22"/>
      <c r="BJ6" s="96"/>
      <c r="BK6" s="94"/>
      <c r="BL6" s="92"/>
    </row>
    <row r="7" spans="1:64" ht="15" customHeight="1">
      <c r="A7" s="22"/>
      <c r="B7" s="96" t="s">
        <v>5</v>
      </c>
      <c r="C7" s="94" t="s">
        <v>6</v>
      </c>
      <c r="D7" s="92" t="s">
        <v>46</v>
      </c>
      <c r="E7" s="96" t="s">
        <v>5</v>
      </c>
      <c r="F7" s="94" t="s">
        <v>6</v>
      </c>
      <c r="G7" s="92" t="s">
        <v>46</v>
      </c>
      <c r="H7" s="96" t="s">
        <v>5</v>
      </c>
      <c r="I7" s="94" t="s">
        <v>6</v>
      </c>
      <c r="J7" s="92" t="s">
        <v>46</v>
      </c>
      <c r="K7" s="22"/>
      <c r="L7" s="96" t="s">
        <v>5</v>
      </c>
      <c r="M7" s="94" t="s">
        <v>6</v>
      </c>
      <c r="N7" s="92" t="s">
        <v>46</v>
      </c>
      <c r="O7" s="96" t="s">
        <v>5</v>
      </c>
      <c r="P7" s="94" t="s">
        <v>6</v>
      </c>
      <c r="Q7" s="92" t="s">
        <v>46</v>
      </c>
      <c r="R7" s="96" t="s">
        <v>5</v>
      </c>
      <c r="S7" s="94" t="s">
        <v>6</v>
      </c>
      <c r="T7" s="92" t="s">
        <v>46</v>
      </c>
      <c r="U7" s="22"/>
      <c r="V7" s="96" t="s">
        <v>5</v>
      </c>
      <c r="W7" s="94" t="s">
        <v>6</v>
      </c>
      <c r="X7" s="92" t="s">
        <v>46</v>
      </c>
      <c r="Y7" s="96" t="s">
        <v>5</v>
      </c>
      <c r="Z7" s="94" t="s">
        <v>6</v>
      </c>
      <c r="AA7" s="92" t="s">
        <v>46</v>
      </c>
      <c r="AB7" s="96" t="s">
        <v>5</v>
      </c>
      <c r="AC7" s="94" t="s">
        <v>6</v>
      </c>
      <c r="AD7" s="92" t="s">
        <v>46</v>
      </c>
      <c r="AE7" s="22"/>
      <c r="AF7" s="96" t="s">
        <v>5</v>
      </c>
      <c r="AG7" s="94" t="s">
        <v>6</v>
      </c>
      <c r="AH7" s="92" t="s">
        <v>46</v>
      </c>
      <c r="AI7" s="96" t="s">
        <v>5</v>
      </c>
      <c r="AJ7" s="94" t="s">
        <v>6</v>
      </c>
      <c r="AK7" s="92" t="s">
        <v>46</v>
      </c>
      <c r="AL7" s="96" t="s">
        <v>5</v>
      </c>
      <c r="AM7" s="94" t="s">
        <v>6</v>
      </c>
      <c r="AN7" s="92" t="s">
        <v>46</v>
      </c>
      <c r="AO7" s="22"/>
      <c r="AP7" s="96" t="s">
        <v>5</v>
      </c>
      <c r="AQ7" s="94" t="s">
        <v>6</v>
      </c>
      <c r="AR7" s="92" t="s">
        <v>46</v>
      </c>
      <c r="AS7" s="96" t="s">
        <v>5</v>
      </c>
      <c r="AT7" s="94" t="s">
        <v>6</v>
      </c>
      <c r="AU7" s="92" t="s">
        <v>46</v>
      </c>
      <c r="AV7" s="96" t="s">
        <v>5</v>
      </c>
      <c r="AW7" s="94" t="s">
        <v>6</v>
      </c>
      <c r="AX7" s="92" t="s">
        <v>46</v>
      </c>
      <c r="AY7" s="22"/>
      <c r="AZ7" s="96" t="s">
        <v>5</v>
      </c>
      <c r="BA7" s="94" t="s">
        <v>6</v>
      </c>
      <c r="BB7" s="92" t="s">
        <v>46</v>
      </c>
      <c r="BC7" s="96" t="s">
        <v>5</v>
      </c>
      <c r="BD7" s="94" t="s">
        <v>6</v>
      </c>
      <c r="BE7" s="92" t="s">
        <v>46</v>
      </c>
      <c r="BF7" s="96" t="s">
        <v>5</v>
      </c>
      <c r="BG7" s="94" t="s">
        <v>6</v>
      </c>
      <c r="BH7" s="92" t="s">
        <v>46</v>
      </c>
      <c r="BI7" s="22"/>
      <c r="BJ7" s="96" t="s">
        <v>5</v>
      </c>
      <c r="BK7" s="94" t="s">
        <v>6</v>
      </c>
      <c r="BL7" s="92" t="s">
        <v>46</v>
      </c>
    </row>
    <row r="8" spans="1:64" ht="15" customHeight="1">
      <c r="A8" s="23" t="s">
        <v>47</v>
      </c>
      <c r="B8" s="97"/>
      <c r="C8" s="95"/>
      <c r="D8" s="93"/>
      <c r="E8" s="97"/>
      <c r="F8" s="95"/>
      <c r="G8" s="93"/>
      <c r="H8" s="97"/>
      <c r="I8" s="95"/>
      <c r="J8" s="93"/>
      <c r="K8" s="23" t="s">
        <v>47</v>
      </c>
      <c r="L8" s="97"/>
      <c r="M8" s="95"/>
      <c r="N8" s="93"/>
      <c r="O8" s="97"/>
      <c r="P8" s="95"/>
      <c r="Q8" s="93"/>
      <c r="R8" s="97"/>
      <c r="S8" s="95"/>
      <c r="T8" s="93"/>
      <c r="U8" s="23" t="s">
        <v>47</v>
      </c>
      <c r="V8" s="97"/>
      <c r="W8" s="95"/>
      <c r="X8" s="93"/>
      <c r="Y8" s="97"/>
      <c r="Z8" s="95"/>
      <c r="AA8" s="93"/>
      <c r="AB8" s="97"/>
      <c r="AC8" s="95"/>
      <c r="AD8" s="93"/>
      <c r="AE8" s="23" t="s">
        <v>47</v>
      </c>
      <c r="AF8" s="97"/>
      <c r="AG8" s="95"/>
      <c r="AH8" s="93"/>
      <c r="AI8" s="97"/>
      <c r="AJ8" s="95"/>
      <c r="AK8" s="93"/>
      <c r="AL8" s="97"/>
      <c r="AM8" s="95"/>
      <c r="AN8" s="93"/>
      <c r="AO8" s="23" t="s">
        <v>47</v>
      </c>
      <c r="AP8" s="97"/>
      <c r="AQ8" s="95"/>
      <c r="AR8" s="93"/>
      <c r="AS8" s="97"/>
      <c r="AT8" s="95"/>
      <c r="AU8" s="93"/>
      <c r="AV8" s="97"/>
      <c r="AW8" s="95"/>
      <c r="AX8" s="93"/>
      <c r="AY8" s="23" t="s">
        <v>47</v>
      </c>
      <c r="AZ8" s="97"/>
      <c r="BA8" s="95"/>
      <c r="BB8" s="93"/>
      <c r="BC8" s="97"/>
      <c r="BD8" s="95"/>
      <c r="BE8" s="93"/>
      <c r="BF8" s="97"/>
      <c r="BG8" s="95"/>
      <c r="BH8" s="93"/>
      <c r="BI8" s="23" t="s">
        <v>47</v>
      </c>
      <c r="BJ8" s="97"/>
      <c r="BK8" s="95"/>
      <c r="BL8" s="93"/>
    </row>
    <row r="9" spans="1:64" s="27" customFormat="1" ht="16.5" customHeight="1">
      <c r="A9" s="8" t="s">
        <v>7</v>
      </c>
      <c r="B9" s="13">
        <v>20243167</v>
      </c>
      <c r="C9" s="9">
        <v>19901819</v>
      </c>
      <c r="D9" s="24">
        <f>IF(ISERROR(ROUND(C9/B9*100,1)),0,ROUND(C9/B9*100,1))</f>
        <v>98.3</v>
      </c>
      <c r="E9" s="48">
        <v>525527</v>
      </c>
      <c r="F9" s="51">
        <v>515847</v>
      </c>
      <c r="G9" s="24">
        <f aca="true" t="shared" si="0" ref="G9:G44">IF(ISERROR(ROUND(F9/E9*100,1)),0,ROUND(F9/E9*100,1))</f>
        <v>98.2</v>
      </c>
      <c r="H9" s="48">
        <v>16244922</v>
      </c>
      <c r="I9" s="9">
        <v>15945683</v>
      </c>
      <c r="J9" s="24">
        <f aca="true" t="shared" si="1" ref="J9:J44">IF(ISERROR(ROUND(I9/H9*100,1)),0,ROUND(I9/H9*100,1))</f>
        <v>98.2</v>
      </c>
      <c r="K9" s="8" t="s">
        <v>7</v>
      </c>
      <c r="L9" s="13">
        <v>1147826</v>
      </c>
      <c r="M9" s="9">
        <v>1137106</v>
      </c>
      <c r="N9" s="24">
        <f aca="true" t="shared" si="2" ref="N9:N44">IF(ISERROR(ROUND(M9/L9*100,1)),0,ROUND(M9/L9*100,1))</f>
        <v>99.1</v>
      </c>
      <c r="O9" s="13">
        <v>2324892</v>
      </c>
      <c r="P9" s="9">
        <v>2303183</v>
      </c>
      <c r="Q9" s="24">
        <f aca="true" t="shared" si="3" ref="Q9:Q44">IF(ISERROR(ROUND(P9/O9*100,1)),0,ROUND(P9/O9*100,1))</f>
        <v>99.1</v>
      </c>
      <c r="R9" s="13">
        <v>17936670</v>
      </c>
      <c r="S9" s="9">
        <v>17574872</v>
      </c>
      <c r="T9" s="24">
        <f aca="true" t="shared" si="4" ref="T9:T44">IF(ISERROR(ROUND(S9/R9*100,1)),0,ROUND(S9/R9*100,1))</f>
        <v>98</v>
      </c>
      <c r="U9" s="8" t="s">
        <v>7</v>
      </c>
      <c r="V9" s="13">
        <v>6003620</v>
      </c>
      <c r="W9" s="9">
        <v>5881163</v>
      </c>
      <c r="X9" s="24">
        <f aca="true" t="shared" si="5" ref="X9:X44">IF(ISERROR(ROUND(W9/V9*100,1)),0,ROUND(W9/V9*100,1))</f>
        <v>98</v>
      </c>
      <c r="Y9" s="13">
        <v>8819641</v>
      </c>
      <c r="Z9" s="9">
        <v>8639743</v>
      </c>
      <c r="AA9" s="24">
        <f aca="true" t="shared" si="6" ref="AA9:AA44">IF(ISERROR(ROUND(Z9/Y9*100,1)),0,ROUND(Z9/Y9*100,1))</f>
        <v>98</v>
      </c>
      <c r="AB9" s="13">
        <v>2914215</v>
      </c>
      <c r="AC9" s="9">
        <v>2854772</v>
      </c>
      <c r="AD9" s="24">
        <f aca="true" t="shared" si="7" ref="AD9:AD44">IF(ISERROR(ROUND(AC9/AB9*100,1)),0,ROUND(AC9/AB9*100,1))</f>
        <v>98</v>
      </c>
      <c r="AE9" s="8" t="s">
        <v>7</v>
      </c>
      <c r="AF9" s="48">
        <v>199194</v>
      </c>
      <c r="AG9" s="9">
        <v>199194</v>
      </c>
      <c r="AH9" s="24">
        <f aca="true" t="shared" si="8" ref="AH9:AH44">IF(ISERROR(ROUND(AG9/AF9*100,1)),0,ROUND(AG9/AF9*100,1))</f>
        <v>100</v>
      </c>
      <c r="AI9" s="13">
        <v>731731</v>
      </c>
      <c r="AJ9" s="9">
        <v>703905</v>
      </c>
      <c r="AK9" s="24">
        <f aca="true" t="shared" si="9" ref="AK9:AK36">IF(ISERROR(ROUND(AJ9/AI9*100,1)),0,ROUND(AJ9/AI9*100,1))</f>
        <v>96.2</v>
      </c>
      <c r="AL9" s="13">
        <v>60768</v>
      </c>
      <c r="AM9" s="9">
        <v>60768</v>
      </c>
      <c r="AN9" s="24">
        <f aca="true" t="shared" si="10" ref="AN9:AN23">IF(ISERROR(ROUND(AM9/AL9*100,1)),0,ROUND(AM9/AL9*100,1))</f>
        <v>100</v>
      </c>
      <c r="AO9" s="8" t="s">
        <v>7</v>
      </c>
      <c r="AP9" s="13">
        <v>2051976</v>
      </c>
      <c r="AQ9" s="9">
        <v>2051976</v>
      </c>
      <c r="AR9" s="24">
        <f aca="true" t="shared" si="11" ref="AR9:AR44">IF(ISERROR(ROUND(AQ9/AP9*100,1)),0,ROUND(AQ9/AP9*100,1))</f>
        <v>100</v>
      </c>
      <c r="AS9" s="13">
        <v>0</v>
      </c>
      <c r="AT9" s="9">
        <v>0</v>
      </c>
      <c r="AU9" s="24">
        <f aca="true" t="shared" si="12" ref="AU9:AU44">IF(ISERROR(ROUND(AT9/AS9*100,1)),0,ROUND(AT9/AS9*100,1))</f>
        <v>0</v>
      </c>
      <c r="AV9" s="13">
        <v>0</v>
      </c>
      <c r="AW9" s="9">
        <v>0</v>
      </c>
      <c r="AX9" s="24">
        <f aca="true" t="shared" si="13" ref="AX9:AX44">IF(ISERROR(ROUND(AW9/AV9*100,1)),0,ROUND(AW9/AV9*100,1))</f>
        <v>0</v>
      </c>
      <c r="AY9" s="8" t="s">
        <v>7</v>
      </c>
      <c r="AZ9" s="13">
        <v>46259</v>
      </c>
      <c r="BA9" s="9">
        <v>46259</v>
      </c>
      <c r="BB9" s="24">
        <f aca="true" t="shared" si="14" ref="BB9:BB44">IF(ISERROR(ROUND(BA9/AZ9*100,1)),0,ROUND(BA9/AZ9*100,1))</f>
        <v>100</v>
      </c>
      <c r="BC9" s="48">
        <v>2235867</v>
      </c>
      <c r="BD9" s="9">
        <v>2190192</v>
      </c>
      <c r="BE9" s="24">
        <f aca="true" t="shared" si="15" ref="BE9:BE44">IF(ISERROR(ROUND(BD9/BC9*100,1)),0,ROUND(BD9/BC9*100,1))</f>
        <v>98</v>
      </c>
      <c r="BF9" s="25">
        <f>SUM(B9,R9,AI9,AL9,AP9,AS9,AV9,AZ9,BC9)</f>
        <v>43306438</v>
      </c>
      <c r="BG9" s="26">
        <f>SUM(C9,S9,AJ9,AM9,AQ9,AT9,AW9,BA9,BD9)</f>
        <v>42529791</v>
      </c>
      <c r="BH9" s="24">
        <f aca="true" t="shared" si="16" ref="BH9:BH44">IF(ISERROR(ROUND(BG9/BF9*100,1)),0,ROUND(BG9/BF9*100,1))</f>
        <v>98.2</v>
      </c>
      <c r="BI9" s="8" t="s">
        <v>7</v>
      </c>
      <c r="BJ9" s="48">
        <v>5759472</v>
      </c>
      <c r="BK9" s="9">
        <v>4748920</v>
      </c>
      <c r="BL9" s="24">
        <f aca="true" t="shared" si="17" ref="BL9:BL44">IF(ISERROR(ROUND(BK9/BJ9*100,1)),0,ROUND(BK9/BJ9*100,1))</f>
        <v>82.5</v>
      </c>
    </row>
    <row r="10" spans="1:64" s="27" customFormat="1" ht="16.5" customHeight="1">
      <c r="A10" s="10" t="s">
        <v>8</v>
      </c>
      <c r="B10" s="14">
        <v>2367546</v>
      </c>
      <c r="C10" s="11">
        <v>2352340</v>
      </c>
      <c r="D10" s="28">
        <f aca="true" t="shared" si="18" ref="D10:D44">IF(ISERROR(ROUND(C10/B10*100,1)),0,ROUND(C10/B10*100,1))</f>
        <v>99.4</v>
      </c>
      <c r="E10" s="49">
        <v>82407</v>
      </c>
      <c r="F10" s="52">
        <v>82027</v>
      </c>
      <c r="G10" s="28">
        <f t="shared" si="0"/>
        <v>99.5</v>
      </c>
      <c r="H10" s="49">
        <v>1792273</v>
      </c>
      <c r="I10" s="11">
        <v>1784012</v>
      </c>
      <c r="J10" s="28">
        <f t="shared" si="1"/>
        <v>99.5</v>
      </c>
      <c r="K10" s="10" t="s">
        <v>8</v>
      </c>
      <c r="L10" s="14">
        <v>168772</v>
      </c>
      <c r="M10" s="11">
        <v>166524</v>
      </c>
      <c r="N10" s="28">
        <f t="shared" si="2"/>
        <v>98.7</v>
      </c>
      <c r="O10" s="14">
        <v>324094</v>
      </c>
      <c r="P10" s="11">
        <v>319777</v>
      </c>
      <c r="Q10" s="28">
        <f t="shared" si="3"/>
        <v>98.7</v>
      </c>
      <c r="R10" s="14">
        <v>2862428</v>
      </c>
      <c r="S10" s="11">
        <v>2836928</v>
      </c>
      <c r="T10" s="28">
        <f t="shared" si="4"/>
        <v>99.1</v>
      </c>
      <c r="U10" s="10" t="s">
        <v>8</v>
      </c>
      <c r="V10" s="14">
        <v>846851</v>
      </c>
      <c r="W10" s="11">
        <v>839160</v>
      </c>
      <c r="X10" s="28">
        <f t="shared" si="5"/>
        <v>99.1</v>
      </c>
      <c r="Y10" s="14">
        <v>1193658</v>
      </c>
      <c r="Z10" s="11">
        <v>1182819</v>
      </c>
      <c r="AA10" s="28">
        <f t="shared" si="6"/>
        <v>99.1</v>
      </c>
      <c r="AB10" s="14">
        <v>767512</v>
      </c>
      <c r="AC10" s="11">
        <v>760542</v>
      </c>
      <c r="AD10" s="28">
        <f t="shared" si="7"/>
        <v>99.1</v>
      </c>
      <c r="AE10" s="10" t="s">
        <v>8</v>
      </c>
      <c r="AF10" s="49">
        <v>54407</v>
      </c>
      <c r="AG10" s="11">
        <v>54407</v>
      </c>
      <c r="AH10" s="28">
        <f t="shared" si="8"/>
        <v>100</v>
      </c>
      <c r="AI10" s="14">
        <v>162099</v>
      </c>
      <c r="AJ10" s="11">
        <v>160972</v>
      </c>
      <c r="AK10" s="28">
        <f t="shared" si="9"/>
        <v>99.3</v>
      </c>
      <c r="AL10" s="14">
        <v>17678</v>
      </c>
      <c r="AM10" s="11">
        <v>17678</v>
      </c>
      <c r="AN10" s="28">
        <f t="shared" si="10"/>
        <v>100</v>
      </c>
      <c r="AO10" s="10" t="s">
        <v>8</v>
      </c>
      <c r="AP10" s="14">
        <v>398240</v>
      </c>
      <c r="AQ10" s="11">
        <v>398240</v>
      </c>
      <c r="AR10" s="28">
        <f t="shared" si="11"/>
        <v>100</v>
      </c>
      <c r="AS10" s="14">
        <v>0</v>
      </c>
      <c r="AT10" s="11">
        <v>0</v>
      </c>
      <c r="AU10" s="28">
        <f t="shared" si="12"/>
        <v>0</v>
      </c>
      <c r="AV10" s="14">
        <v>0</v>
      </c>
      <c r="AW10" s="11">
        <v>0</v>
      </c>
      <c r="AX10" s="28">
        <f t="shared" si="13"/>
        <v>0</v>
      </c>
      <c r="AY10" s="10" t="s">
        <v>8</v>
      </c>
      <c r="AZ10" s="14">
        <v>682</v>
      </c>
      <c r="BA10" s="11">
        <v>682</v>
      </c>
      <c r="BB10" s="28">
        <f t="shared" si="14"/>
        <v>100</v>
      </c>
      <c r="BC10" s="14">
        <v>0</v>
      </c>
      <c r="BD10" s="11">
        <v>0</v>
      </c>
      <c r="BE10" s="28">
        <f t="shared" si="15"/>
        <v>0</v>
      </c>
      <c r="BF10" s="14">
        <f aca="true" t="shared" si="19" ref="BF10:BF22">SUM(B10,R10,AI10,AL10,AP10,AS10,AV10,AZ10,BC10)</f>
        <v>5808673</v>
      </c>
      <c r="BG10" s="11">
        <f aca="true" t="shared" si="20" ref="BG10:BG22">SUM(C10,S10,AJ10,AM10,AQ10,AT10,AW10,BA10,BD10)</f>
        <v>5766840</v>
      </c>
      <c r="BH10" s="28">
        <f t="shared" si="16"/>
        <v>99.3</v>
      </c>
      <c r="BI10" s="10" t="s">
        <v>8</v>
      </c>
      <c r="BJ10" s="49">
        <v>994904</v>
      </c>
      <c r="BK10" s="11">
        <v>947617</v>
      </c>
      <c r="BL10" s="28">
        <f t="shared" si="17"/>
        <v>95.2</v>
      </c>
    </row>
    <row r="11" spans="1:64" s="27" customFormat="1" ht="16.5" customHeight="1">
      <c r="A11" s="10" t="s">
        <v>9</v>
      </c>
      <c r="B11" s="14">
        <v>1706207</v>
      </c>
      <c r="C11" s="11">
        <v>1672674</v>
      </c>
      <c r="D11" s="28">
        <f t="shared" si="18"/>
        <v>98</v>
      </c>
      <c r="E11" s="49">
        <v>60909</v>
      </c>
      <c r="F11" s="52">
        <v>59602</v>
      </c>
      <c r="G11" s="28">
        <f t="shared" si="0"/>
        <v>97.9</v>
      </c>
      <c r="H11" s="49">
        <v>1413895</v>
      </c>
      <c r="I11" s="11">
        <v>1383540</v>
      </c>
      <c r="J11" s="28">
        <f t="shared" si="1"/>
        <v>97.9</v>
      </c>
      <c r="K11" s="10" t="s">
        <v>9</v>
      </c>
      <c r="L11" s="14">
        <v>111315</v>
      </c>
      <c r="M11" s="11">
        <v>110415</v>
      </c>
      <c r="N11" s="28">
        <f t="shared" si="2"/>
        <v>99.2</v>
      </c>
      <c r="O11" s="14">
        <v>120088</v>
      </c>
      <c r="P11" s="11">
        <v>119117</v>
      </c>
      <c r="Q11" s="28">
        <f t="shared" si="3"/>
        <v>99.2</v>
      </c>
      <c r="R11" s="14">
        <v>2146206</v>
      </c>
      <c r="S11" s="11">
        <v>2057077</v>
      </c>
      <c r="T11" s="28">
        <f t="shared" si="4"/>
        <v>95.8</v>
      </c>
      <c r="U11" s="10" t="s">
        <v>9</v>
      </c>
      <c r="V11" s="14">
        <v>586936</v>
      </c>
      <c r="W11" s="11">
        <v>562070</v>
      </c>
      <c r="X11" s="28">
        <f t="shared" si="5"/>
        <v>95.8</v>
      </c>
      <c r="Y11" s="14">
        <v>1050017</v>
      </c>
      <c r="Z11" s="11">
        <v>1005534</v>
      </c>
      <c r="AA11" s="28">
        <f t="shared" si="6"/>
        <v>95.8</v>
      </c>
      <c r="AB11" s="14">
        <v>466910</v>
      </c>
      <c r="AC11" s="11">
        <v>447130</v>
      </c>
      <c r="AD11" s="28">
        <f t="shared" si="7"/>
        <v>95.8</v>
      </c>
      <c r="AE11" s="10" t="s">
        <v>9</v>
      </c>
      <c r="AF11" s="49">
        <v>42343</v>
      </c>
      <c r="AG11" s="11">
        <v>42343</v>
      </c>
      <c r="AH11" s="28">
        <f t="shared" si="8"/>
        <v>100</v>
      </c>
      <c r="AI11" s="14">
        <v>120684</v>
      </c>
      <c r="AJ11" s="11">
        <v>116524</v>
      </c>
      <c r="AK11" s="28">
        <f t="shared" si="9"/>
        <v>96.6</v>
      </c>
      <c r="AL11" s="14">
        <v>7089</v>
      </c>
      <c r="AM11" s="11">
        <v>7089</v>
      </c>
      <c r="AN11" s="28">
        <f t="shared" si="10"/>
        <v>100</v>
      </c>
      <c r="AO11" s="10" t="s">
        <v>9</v>
      </c>
      <c r="AP11" s="14">
        <v>308242</v>
      </c>
      <c r="AQ11" s="11">
        <v>308225</v>
      </c>
      <c r="AR11" s="28">
        <f t="shared" si="11"/>
        <v>100</v>
      </c>
      <c r="AS11" s="14">
        <v>1087</v>
      </c>
      <c r="AT11" s="11">
        <v>1087</v>
      </c>
      <c r="AU11" s="28">
        <f t="shared" si="12"/>
        <v>100</v>
      </c>
      <c r="AV11" s="14">
        <v>0</v>
      </c>
      <c r="AW11" s="11">
        <v>0</v>
      </c>
      <c r="AX11" s="28">
        <f t="shared" si="13"/>
        <v>0</v>
      </c>
      <c r="AY11" s="10" t="s">
        <v>9</v>
      </c>
      <c r="AZ11" s="14">
        <v>6407</v>
      </c>
      <c r="BA11" s="11">
        <v>6407</v>
      </c>
      <c r="BB11" s="28">
        <f t="shared" si="14"/>
        <v>100</v>
      </c>
      <c r="BC11" s="14">
        <v>0</v>
      </c>
      <c r="BD11" s="11">
        <v>0</v>
      </c>
      <c r="BE11" s="28">
        <f t="shared" si="15"/>
        <v>0</v>
      </c>
      <c r="BF11" s="14">
        <f t="shared" si="19"/>
        <v>4295922</v>
      </c>
      <c r="BG11" s="11">
        <f t="shared" si="20"/>
        <v>4169083</v>
      </c>
      <c r="BH11" s="28">
        <f t="shared" si="16"/>
        <v>97</v>
      </c>
      <c r="BI11" s="10" t="s">
        <v>9</v>
      </c>
      <c r="BJ11" s="49">
        <v>816699</v>
      </c>
      <c r="BK11" s="11">
        <v>724852</v>
      </c>
      <c r="BL11" s="28">
        <f t="shared" si="17"/>
        <v>88.8</v>
      </c>
    </row>
    <row r="12" spans="1:64" s="27" customFormat="1" ht="16.5" customHeight="1">
      <c r="A12" s="10" t="s">
        <v>10</v>
      </c>
      <c r="B12" s="14">
        <v>4595675</v>
      </c>
      <c r="C12" s="11">
        <v>4538704</v>
      </c>
      <c r="D12" s="28">
        <f t="shared" si="18"/>
        <v>98.8</v>
      </c>
      <c r="E12" s="49">
        <v>168335</v>
      </c>
      <c r="F12" s="52">
        <v>166216</v>
      </c>
      <c r="G12" s="28">
        <f t="shared" si="0"/>
        <v>98.7</v>
      </c>
      <c r="H12" s="49">
        <v>3786701</v>
      </c>
      <c r="I12" s="11">
        <v>3739043</v>
      </c>
      <c r="J12" s="28">
        <f t="shared" si="1"/>
        <v>98.7</v>
      </c>
      <c r="K12" s="10" t="s">
        <v>10</v>
      </c>
      <c r="L12" s="14">
        <v>296659</v>
      </c>
      <c r="M12" s="11">
        <v>293328</v>
      </c>
      <c r="N12" s="28">
        <f t="shared" si="2"/>
        <v>98.9</v>
      </c>
      <c r="O12" s="14">
        <v>343980</v>
      </c>
      <c r="P12" s="11">
        <v>340117</v>
      </c>
      <c r="Q12" s="28">
        <f t="shared" si="3"/>
        <v>98.9</v>
      </c>
      <c r="R12" s="14">
        <v>6002805</v>
      </c>
      <c r="S12" s="11">
        <v>5832152</v>
      </c>
      <c r="T12" s="28">
        <f t="shared" si="4"/>
        <v>97.2</v>
      </c>
      <c r="U12" s="10" t="s">
        <v>10</v>
      </c>
      <c r="V12" s="14">
        <v>1720894</v>
      </c>
      <c r="W12" s="11">
        <v>1670133</v>
      </c>
      <c r="X12" s="28">
        <f t="shared" si="5"/>
        <v>97.1</v>
      </c>
      <c r="Y12" s="14">
        <v>2715801</v>
      </c>
      <c r="Z12" s="11">
        <v>2635694</v>
      </c>
      <c r="AA12" s="28">
        <f t="shared" si="6"/>
        <v>97.1</v>
      </c>
      <c r="AB12" s="14">
        <v>1348776</v>
      </c>
      <c r="AC12" s="11">
        <v>1308991</v>
      </c>
      <c r="AD12" s="28">
        <f t="shared" si="7"/>
        <v>97.1</v>
      </c>
      <c r="AE12" s="10" t="s">
        <v>10</v>
      </c>
      <c r="AF12" s="49">
        <v>217334</v>
      </c>
      <c r="AG12" s="11">
        <v>217334</v>
      </c>
      <c r="AH12" s="28">
        <f t="shared" si="8"/>
        <v>100</v>
      </c>
      <c r="AI12" s="14">
        <v>373384</v>
      </c>
      <c r="AJ12" s="11">
        <v>363807</v>
      </c>
      <c r="AK12" s="28">
        <f t="shared" si="9"/>
        <v>97.4</v>
      </c>
      <c r="AL12" s="14">
        <v>30406</v>
      </c>
      <c r="AM12" s="11">
        <v>30406</v>
      </c>
      <c r="AN12" s="28">
        <f t="shared" si="10"/>
        <v>100</v>
      </c>
      <c r="AO12" s="10" t="s">
        <v>10</v>
      </c>
      <c r="AP12" s="14">
        <v>720775</v>
      </c>
      <c r="AQ12" s="11">
        <v>720775</v>
      </c>
      <c r="AR12" s="28">
        <f t="shared" si="11"/>
        <v>100</v>
      </c>
      <c r="AS12" s="14">
        <v>0</v>
      </c>
      <c r="AT12" s="11">
        <v>0</v>
      </c>
      <c r="AU12" s="28">
        <f t="shared" si="12"/>
        <v>0</v>
      </c>
      <c r="AV12" s="14">
        <v>0</v>
      </c>
      <c r="AW12" s="11">
        <v>0</v>
      </c>
      <c r="AX12" s="28">
        <f t="shared" si="13"/>
        <v>0</v>
      </c>
      <c r="AY12" s="10" t="s">
        <v>10</v>
      </c>
      <c r="AZ12" s="14">
        <v>92280</v>
      </c>
      <c r="BA12" s="11">
        <v>89725</v>
      </c>
      <c r="BB12" s="28">
        <f t="shared" si="14"/>
        <v>97.2</v>
      </c>
      <c r="BC12" s="14">
        <v>0</v>
      </c>
      <c r="BD12" s="11">
        <v>0</v>
      </c>
      <c r="BE12" s="28">
        <f t="shared" si="15"/>
        <v>0</v>
      </c>
      <c r="BF12" s="14">
        <f t="shared" si="19"/>
        <v>11815325</v>
      </c>
      <c r="BG12" s="11">
        <f t="shared" si="20"/>
        <v>11575569</v>
      </c>
      <c r="BH12" s="28">
        <f t="shared" si="16"/>
        <v>98</v>
      </c>
      <c r="BI12" s="10" t="s">
        <v>10</v>
      </c>
      <c r="BJ12" s="49">
        <v>1360887</v>
      </c>
      <c r="BK12" s="11">
        <v>1236381</v>
      </c>
      <c r="BL12" s="28">
        <f t="shared" si="17"/>
        <v>90.9</v>
      </c>
    </row>
    <row r="13" spans="1:64" s="27" customFormat="1" ht="16.5" customHeight="1">
      <c r="A13" s="10" t="s">
        <v>11</v>
      </c>
      <c r="B13" s="14">
        <v>6109278</v>
      </c>
      <c r="C13" s="11">
        <v>5907027</v>
      </c>
      <c r="D13" s="28">
        <f t="shared" si="18"/>
        <v>96.7</v>
      </c>
      <c r="E13" s="49">
        <v>183654</v>
      </c>
      <c r="F13" s="52">
        <v>176835</v>
      </c>
      <c r="G13" s="28">
        <f t="shared" si="0"/>
        <v>96.3</v>
      </c>
      <c r="H13" s="49">
        <v>4856431</v>
      </c>
      <c r="I13" s="11">
        <v>4676117</v>
      </c>
      <c r="J13" s="28">
        <f t="shared" si="1"/>
        <v>96.3</v>
      </c>
      <c r="K13" s="10" t="s">
        <v>11</v>
      </c>
      <c r="L13" s="14">
        <v>388506</v>
      </c>
      <c r="M13" s="11">
        <v>383013</v>
      </c>
      <c r="N13" s="28">
        <f t="shared" si="2"/>
        <v>98.6</v>
      </c>
      <c r="O13" s="14">
        <v>680687</v>
      </c>
      <c r="P13" s="11">
        <v>671062</v>
      </c>
      <c r="Q13" s="28">
        <f t="shared" si="3"/>
        <v>98.6</v>
      </c>
      <c r="R13" s="14">
        <v>11657325</v>
      </c>
      <c r="S13" s="11">
        <v>11393039</v>
      </c>
      <c r="T13" s="28">
        <f t="shared" si="4"/>
        <v>97.7</v>
      </c>
      <c r="U13" s="10" t="s">
        <v>11</v>
      </c>
      <c r="V13" s="14">
        <v>1904583</v>
      </c>
      <c r="W13" s="11">
        <v>1861155</v>
      </c>
      <c r="X13" s="28">
        <f t="shared" si="5"/>
        <v>97.7</v>
      </c>
      <c r="Y13" s="14">
        <v>3449166</v>
      </c>
      <c r="Z13" s="11">
        <v>3370518</v>
      </c>
      <c r="AA13" s="28">
        <f t="shared" si="6"/>
        <v>97.7</v>
      </c>
      <c r="AB13" s="14">
        <v>6236788</v>
      </c>
      <c r="AC13" s="11">
        <v>6094578</v>
      </c>
      <c r="AD13" s="28">
        <f t="shared" si="7"/>
        <v>97.7</v>
      </c>
      <c r="AE13" s="10" t="s">
        <v>11</v>
      </c>
      <c r="AF13" s="49">
        <v>66788</v>
      </c>
      <c r="AG13" s="11">
        <v>66788</v>
      </c>
      <c r="AH13" s="28">
        <f t="shared" si="8"/>
        <v>100</v>
      </c>
      <c r="AI13" s="14">
        <v>350149</v>
      </c>
      <c r="AJ13" s="11">
        <v>336170</v>
      </c>
      <c r="AK13" s="28">
        <f t="shared" si="9"/>
        <v>96</v>
      </c>
      <c r="AL13" s="14">
        <v>38960</v>
      </c>
      <c r="AM13" s="11">
        <v>38960</v>
      </c>
      <c r="AN13" s="28">
        <f t="shared" si="10"/>
        <v>100</v>
      </c>
      <c r="AO13" s="10" t="s">
        <v>11</v>
      </c>
      <c r="AP13" s="14">
        <v>905432</v>
      </c>
      <c r="AQ13" s="11">
        <v>905432</v>
      </c>
      <c r="AR13" s="28">
        <f t="shared" si="11"/>
        <v>100</v>
      </c>
      <c r="AS13" s="14">
        <v>0</v>
      </c>
      <c r="AT13" s="11">
        <v>0</v>
      </c>
      <c r="AU13" s="28">
        <f t="shared" si="12"/>
        <v>0</v>
      </c>
      <c r="AV13" s="14">
        <v>1415</v>
      </c>
      <c r="AW13" s="11">
        <v>87</v>
      </c>
      <c r="AX13" s="28">
        <f t="shared" si="13"/>
        <v>6.1</v>
      </c>
      <c r="AY13" s="10" t="s">
        <v>11</v>
      </c>
      <c r="AZ13" s="14">
        <v>8947</v>
      </c>
      <c r="BA13" s="11">
        <v>8947</v>
      </c>
      <c r="BB13" s="28">
        <f t="shared" si="14"/>
        <v>100</v>
      </c>
      <c r="BC13" s="14">
        <v>0</v>
      </c>
      <c r="BD13" s="11">
        <v>0</v>
      </c>
      <c r="BE13" s="28">
        <f>IF(ISERROR(ROUND(BD13/BC13*100,1)),0,ROUND(BD13/BC13*100,1))</f>
        <v>0</v>
      </c>
      <c r="BF13" s="14">
        <f t="shared" si="19"/>
        <v>19071506</v>
      </c>
      <c r="BG13" s="11">
        <f t="shared" si="20"/>
        <v>18589662</v>
      </c>
      <c r="BH13" s="28">
        <f t="shared" si="16"/>
        <v>97.5</v>
      </c>
      <c r="BI13" s="10" t="s">
        <v>11</v>
      </c>
      <c r="BJ13" s="49">
        <v>1732543</v>
      </c>
      <c r="BK13" s="11">
        <v>1346213</v>
      </c>
      <c r="BL13" s="28">
        <f t="shared" si="17"/>
        <v>77.7</v>
      </c>
    </row>
    <row r="14" spans="1:64" s="27" customFormat="1" ht="16.5" customHeight="1">
      <c r="A14" s="10" t="s">
        <v>12</v>
      </c>
      <c r="B14" s="14">
        <v>1738812</v>
      </c>
      <c r="C14" s="11">
        <v>1722323</v>
      </c>
      <c r="D14" s="28">
        <f t="shared" si="18"/>
        <v>99.1</v>
      </c>
      <c r="E14" s="49">
        <v>56300</v>
      </c>
      <c r="F14" s="52">
        <v>55684</v>
      </c>
      <c r="G14" s="28">
        <f t="shared" si="0"/>
        <v>98.9</v>
      </c>
      <c r="H14" s="49">
        <v>1330715</v>
      </c>
      <c r="I14" s="11">
        <v>1315837</v>
      </c>
      <c r="J14" s="28">
        <f t="shared" si="1"/>
        <v>98.9</v>
      </c>
      <c r="K14" s="10" t="s">
        <v>12</v>
      </c>
      <c r="L14" s="14">
        <v>112864</v>
      </c>
      <c r="M14" s="11">
        <v>111923</v>
      </c>
      <c r="N14" s="28">
        <f t="shared" si="2"/>
        <v>99.2</v>
      </c>
      <c r="O14" s="14">
        <v>238933</v>
      </c>
      <c r="P14" s="11">
        <v>238879</v>
      </c>
      <c r="Q14" s="28">
        <f t="shared" si="3"/>
        <v>100</v>
      </c>
      <c r="R14" s="14">
        <v>2013223</v>
      </c>
      <c r="S14" s="11">
        <v>1967247</v>
      </c>
      <c r="T14" s="28">
        <f t="shared" si="4"/>
        <v>97.7</v>
      </c>
      <c r="U14" s="10" t="s">
        <v>12</v>
      </c>
      <c r="V14" s="14">
        <v>532373</v>
      </c>
      <c r="W14" s="11">
        <v>518699</v>
      </c>
      <c r="X14" s="28">
        <f t="shared" si="5"/>
        <v>97.4</v>
      </c>
      <c r="Y14" s="14">
        <v>852172</v>
      </c>
      <c r="Z14" s="11">
        <v>830278</v>
      </c>
      <c r="AA14" s="28">
        <f t="shared" si="6"/>
        <v>97.4</v>
      </c>
      <c r="AB14" s="14">
        <v>405309</v>
      </c>
      <c r="AC14" s="11">
        <v>394901</v>
      </c>
      <c r="AD14" s="28">
        <f t="shared" si="7"/>
        <v>97.4</v>
      </c>
      <c r="AE14" s="10" t="s">
        <v>12</v>
      </c>
      <c r="AF14" s="49">
        <v>223369</v>
      </c>
      <c r="AG14" s="11">
        <v>223369</v>
      </c>
      <c r="AH14" s="28">
        <f t="shared" si="8"/>
        <v>100</v>
      </c>
      <c r="AI14" s="14">
        <v>124327</v>
      </c>
      <c r="AJ14" s="11">
        <v>120912</v>
      </c>
      <c r="AK14" s="28">
        <f t="shared" si="9"/>
        <v>97.3</v>
      </c>
      <c r="AL14" s="14">
        <v>10436</v>
      </c>
      <c r="AM14" s="11">
        <v>10436</v>
      </c>
      <c r="AN14" s="28">
        <f t="shared" si="10"/>
        <v>100</v>
      </c>
      <c r="AO14" s="10" t="s">
        <v>12</v>
      </c>
      <c r="AP14" s="14">
        <v>282794</v>
      </c>
      <c r="AQ14" s="11">
        <v>282794</v>
      </c>
      <c r="AR14" s="28">
        <f t="shared" si="11"/>
        <v>100</v>
      </c>
      <c r="AS14" s="14">
        <v>1799</v>
      </c>
      <c r="AT14" s="11">
        <v>1799</v>
      </c>
      <c r="AU14" s="28">
        <f t="shared" si="12"/>
        <v>100</v>
      </c>
      <c r="AV14" s="14">
        <v>0</v>
      </c>
      <c r="AW14" s="11">
        <v>0</v>
      </c>
      <c r="AX14" s="28">
        <f t="shared" si="13"/>
        <v>0</v>
      </c>
      <c r="AY14" s="10" t="s">
        <v>12</v>
      </c>
      <c r="AZ14" s="14">
        <v>3786</v>
      </c>
      <c r="BA14" s="11">
        <v>3786</v>
      </c>
      <c r="BB14" s="28">
        <f t="shared" si="14"/>
        <v>100</v>
      </c>
      <c r="BC14" s="14">
        <v>0</v>
      </c>
      <c r="BD14" s="11">
        <v>0</v>
      </c>
      <c r="BE14" s="28">
        <f t="shared" si="15"/>
        <v>0</v>
      </c>
      <c r="BF14" s="14">
        <f t="shared" si="19"/>
        <v>4175177</v>
      </c>
      <c r="BG14" s="11">
        <f t="shared" si="20"/>
        <v>4109297</v>
      </c>
      <c r="BH14" s="28">
        <f t="shared" si="16"/>
        <v>98.4</v>
      </c>
      <c r="BI14" s="10" t="s">
        <v>12</v>
      </c>
      <c r="BJ14" s="49">
        <v>706365</v>
      </c>
      <c r="BK14" s="11">
        <v>650405</v>
      </c>
      <c r="BL14" s="28">
        <f t="shared" si="17"/>
        <v>92.1</v>
      </c>
    </row>
    <row r="15" spans="1:64" s="27" customFormat="1" ht="16.5" customHeight="1">
      <c r="A15" s="10" t="s">
        <v>13</v>
      </c>
      <c r="B15" s="14">
        <v>1294722</v>
      </c>
      <c r="C15" s="11">
        <v>1270206</v>
      </c>
      <c r="D15" s="28">
        <f t="shared" si="18"/>
        <v>98.1</v>
      </c>
      <c r="E15" s="49">
        <v>43750</v>
      </c>
      <c r="F15" s="52">
        <v>42608</v>
      </c>
      <c r="G15" s="28">
        <f t="shared" si="0"/>
        <v>97.4</v>
      </c>
      <c r="H15" s="49">
        <v>849239</v>
      </c>
      <c r="I15" s="11">
        <v>827074</v>
      </c>
      <c r="J15" s="28">
        <f t="shared" si="1"/>
        <v>97.4</v>
      </c>
      <c r="K15" s="10" t="s">
        <v>13</v>
      </c>
      <c r="L15" s="14">
        <v>66017</v>
      </c>
      <c r="M15" s="11">
        <v>65818</v>
      </c>
      <c r="N15" s="28">
        <f t="shared" si="2"/>
        <v>99.7</v>
      </c>
      <c r="O15" s="14">
        <v>335716</v>
      </c>
      <c r="P15" s="11">
        <v>334706</v>
      </c>
      <c r="Q15" s="28">
        <f t="shared" si="3"/>
        <v>99.7</v>
      </c>
      <c r="R15" s="14">
        <v>1496767</v>
      </c>
      <c r="S15" s="11">
        <v>1445825</v>
      </c>
      <c r="T15" s="28">
        <f t="shared" si="4"/>
        <v>96.6</v>
      </c>
      <c r="U15" s="10" t="s">
        <v>13</v>
      </c>
      <c r="V15" s="14">
        <v>333509</v>
      </c>
      <c r="W15" s="11">
        <v>321991</v>
      </c>
      <c r="X15" s="28">
        <f t="shared" si="5"/>
        <v>96.5</v>
      </c>
      <c r="Y15" s="14">
        <v>607844</v>
      </c>
      <c r="Z15" s="11">
        <v>586851</v>
      </c>
      <c r="AA15" s="28">
        <f t="shared" si="6"/>
        <v>96.5</v>
      </c>
      <c r="AB15" s="14">
        <v>533667</v>
      </c>
      <c r="AC15" s="11">
        <v>515236</v>
      </c>
      <c r="AD15" s="28">
        <f t="shared" si="7"/>
        <v>96.5</v>
      </c>
      <c r="AE15" s="10" t="s">
        <v>13</v>
      </c>
      <c r="AF15" s="49">
        <v>21747</v>
      </c>
      <c r="AG15" s="11">
        <v>21747</v>
      </c>
      <c r="AH15" s="28">
        <f t="shared" si="8"/>
        <v>100</v>
      </c>
      <c r="AI15" s="14">
        <v>102382</v>
      </c>
      <c r="AJ15" s="11">
        <v>99090</v>
      </c>
      <c r="AK15" s="28">
        <f t="shared" si="9"/>
        <v>96.8</v>
      </c>
      <c r="AL15" s="14">
        <v>6509</v>
      </c>
      <c r="AM15" s="11">
        <v>6509</v>
      </c>
      <c r="AN15" s="28">
        <f t="shared" si="10"/>
        <v>100</v>
      </c>
      <c r="AO15" s="10" t="s">
        <v>13</v>
      </c>
      <c r="AP15" s="14">
        <v>207609</v>
      </c>
      <c r="AQ15" s="11">
        <v>207609</v>
      </c>
      <c r="AR15" s="28">
        <f t="shared" si="11"/>
        <v>100</v>
      </c>
      <c r="AS15" s="14">
        <v>0</v>
      </c>
      <c r="AT15" s="11">
        <v>0</v>
      </c>
      <c r="AU15" s="28">
        <f>IF(ISERROR(ROUND(AT15/AS15*100,1)),0,ROUND(AT15/AS15*100,1))</f>
        <v>0</v>
      </c>
      <c r="AV15" s="14">
        <v>0</v>
      </c>
      <c r="AW15" s="11">
        <v>0</v>
      </c>
      <c r="AX15" s="28">
        <f t="shared" si="13"/>
        <v>0</v>
      </c>
      <c r="AY15" s="10" t="s">
        <v>13</v>
      </c>
      <c r="AZ15" s="14">
        <v>0</v>
      </c>
      <c r="BA15" s="11">
        <v>0</v>
      </c>
      <c r="BB15" s="28">
        <f t="shared" si="14"/>
        <v>0</v>
      </c>
      <c r="BC15" s="14">
        <v>0</v>
      </c>
      <c r="BD15" s="11">
        <v>0</v>
      </c>
      <c r="BE15" s="28">
        <f t="shared" si="15"/>
        <v>0</v>
      </c>
      <c r="BF15" s="14">
        <f t="shared" si="19"/>
        <v>3107989</v>
      </c>
      <c r="BG15" s="11">
        <f t="shared" si="20"/>
        <v>3029239</v>
      </c>
      <c r="BH15" s="28">
        <f t="shared" si="16"/>
        <v>97.5</v>
      </c>
      <c r="BI15" s="10" t="s">
        <v>13</v>
      </c>
      <c r="BJ15" s="49">
        <v>446892</v>
      </c>
      <c r="BK15" s="11">
        <v>401760</v>
      </c>
      <c r="BL15" s="28">
        <f t="shared" si="17"/>
        <v>89.9</v>
      </c>
    </row>
    <row r="16" spans="1:64" s="27" customFormat="1" ht="16.5" customHeight="1">
      <c r="A16" s="10" t="s">
        <v>14</v>
      </c>
      <c r="B16" s="14">
        <v>5293658</v>
      </c>
      <c r="C16" s="11">
        <v>5152024</v>
      </c>
      <c r="D16" s="28">
        <f t="shared" si="18"/>
        <v>97.3</v>
      </c>
      <c r="E16" s="49">
        <v>197221</v>
      </c>
      <c r="F16" s="52">
        <v>191155</v>
      </c>
      <c r="G16" s="28">
        <f t="shared" si="0"/>
        <v>96.9</v>
      </c>
      <c r="H16" s="49">
        <v>4252450</v>
      </c>
      <c r="I16" s="11">
        <v>4123860</v>
      </c>
      <c r="J16" s="28">
        <f t="shared" si="1"/>
        <v>97</v>
      </c>
      <c r="K16" s="10" t="s">
        <v>14</v>
      </c>
      <c r="L16" s="14">
        <v>273220</v>
      </c>
      <c r="M16" s="11">
        <v>270940</v>
      </c>
      <c r="N16" s="28">
        <f t="shared" si="2"/>
        <v>99.2</v>
      </c>
      <c r="O16" s="14">
        <v>570767</v>
      </c>
      <c r="P16" s="11">
        <v>566069</v>
      </c>
      <c r="Q16" s="28">
        <f t="shared" si="3"/>
        <v>99.2</v>
      </c>
      <c r="R16" s="14">
        <v>6678904</v>
      </c>
      <c r="S16" s="11">
        <v>6430678</v>
      </c>
      <c r="T16" s="28">
        <f t="shared" si="4"/>
        <v>96.3</v>
      </c>
      <c r="U16" s="10" t="s">
        <v>14</v>
      </c>
      <c r="V16" s="14">
        <v>1792878</v>
      </c>
      <c r="W16" s="11">
        <v>1725844</v>
      </c>
      <c r="X16" s="28">
        <f t="shared" si="5"/>
        <v>96.3</v>
      </c>
      <c r="Y16" s="14">
        <v>2846960</v>
      </c>
      <c r="Z16" s="11">
        <v>2740513</v>
      </c>
      <c r="AA16" s="28">
        <f t="shared" si="6"/>
        <v>96.3</v>
      </c>
      <c r="AB16" s="14">
        <v>1999067</v>
      </c>
      <c r="AC16" s="11">
        <v>1924322</v>
      </c>
      <c r="AD16" s="28">
        <f t="shared" si="7"/>
        <v>96.3</v>
      </c>
      <c r="AE16" s="10" t="s">
        <v>14</v>
      </c>
      <c r="AF16" s="49">
        <v>39999</v>
      </c>
      <c r="AG16" s="11">
        <v>39999</v>
      </c>
      <c r="AH16" s="28">
        <f t="shared" si="8"/>
        <v>100</v>
      </c>
      <c r="AI16" s="14">
        <v>452731</v>
      </c>
      <c r="AJ16" s="11">
        <v>435440</v>
      </c>
      <c r="AK16" s="28">
        <f t="shared" si="9"/>
        <v>96.2</v>
      </c>
      <c r="AL16" s="14">
        <v>37302</v>
      </c>
      <c r="AM16" s="11">
        <v>37302</v>
      </c>
      <c r="AN16" s="28">
        <f t="shared" si="10"/>
        <v>100</v>
      </c>
      <c r="AO16" s="10" t="s">
        <v>14</v>
      </c>
      <c r="AP16" s="14">
        <v>773753</v>
      </c>
      <c r="AQ16" s="11">
        <v>773753</v>
      </c>
      <c r="AR16" s="28">
        <f t="shared" si="11"/>
        <v>100</v>
      </c>
      <c r="AS16" s="14">
        <v>3184</v>
      </c>
      <c r="AT16" s="11">
        <v>3184</v>
      </c>
      <c r="AU16" s="28">
        <f t="shared" si="12"/>
        <v>100</v>
      </c>
      <c r="AV16" s="14">
        <v>0</v>
      </c>
      <c r="AW16" s="11">
        <v>0</v>
      </c>
      <c r="AX16" s="28">
        <f t="shared" si="13"/>
        <v>0</v>
      </c>
      <c r="AY16" s="10" t="s">
        <v>14</v>
      </c>
      <c r="AZ16" s="14">
        <v>29634</v>
      </c>
      <c r="BA16" s="11">
        <v>29634</v>
      </c>
      <c r="BB16" s="28">
        <f t="shared" si="14"/>
        <v>100</v>
      </c>
      <c r="BC16" s="14">
        <v>0</v>
      </c>
      <c r="BD16" s="11">
        <v>0</v>
      </c>
      <c r="BE16" s="28">
        <f t="shared" si="15"/>
        <v>0</v>
      </c>
      <c r="BF16" s="14">
        <f t="shared" si="19"/>
        <v>13269166</v>
      </c>
      <c r="BG16" s="11">
        <f t="shared" si="20"/>
        <v>12862015</v>
      </c>
      <c r="BH16" s="28">
        <f t="shared" si="16"/>
        <v>96.9</v>
      </c>
      <c r="BI16" s="10" t="s">
        <v>14</v>
      </c>
      <c r="BJ16" s="49">
        <v>2360002</v>
      </c>
      <c r="BK16" s="11">
        <v>1944478</v>
      </c>
      <c r="BL16" s="28">
        <f t="shared" si="17"/>
        <v>82.4</v>
      </c>
    </row>
    <row r="17" spans="1:64" s="27" customFormat="1" ht="16.5" customHeight="1">
      <c r="A17" s="71" t="s">
        <v>15</v>
      </c>
      <c r="B17" s="14">
        <v>738393</v>
      </c>
      <c r="C17" s="11">
        <v>702767</v>
      </c>
      <c r="D17" s="28">
        <f t="shared" si="18"/>
        <v>95.2</v>
      </c>
      <c r="E17" s="49">
        <v>31457</v>
      </c>
      <c r="F17" s="52">
        <v>29717</v>
      </c>
      <c r="G17" s="28">
        <f t="shared" si="0"/>
        <v>94.5</v>
      </c>
      <c r="H17" s="49">
        <v>614688</v>
      </c>
      <c r="I17" s="11">
        <v>581077</v>
      </c>
      <c r="J17" s="28">
        <f t="shared" si="1"/>
        <v>94.5</v>
      </c>
      <c r="K17" s="71" t="s">
        <v>15</v>
      </c>
      <c r="L17" s="14">
        <v>55851</v>
      </c>
      <c r="M17" s="11">
        <v>55710</v>
      </c>
      <c r="N17" s="28">
        <f t="shared" si="2"/>
        <v>99.7</v>
      </c>
      <c r="O17" s="14">
        <v>36397</v>
      </c>
      <c r="P17" s="11">
        <v>36263</v>
      </c>
      <c r="Q17" s="28">
        <f t="shared" si="3"/>
        <v>99.6</v>
      </c>
      <c r="R17" s="14">
        <v>954186</v>
      </c>
      <c r="S17" s="11">
        <v>918896</v>
      </c>
      <c r="T17" s="28">
        <f t="shared" si="4"/>
        <v>96.3</v>
      </c>
      <c r="U17" s="71" t="s">
        <v>15</v>
      </c>
      <c r="V17" s="14">
        <v>243880</v>
      </c>
      <c r="W17" s="11">
        <v>234530</v>
      </c>
      <c r="X17" s="28">
        <f t="shared" si="5"/>
        <v>96.2</v>
      </c>
      <c r="Y17" s="14">
        <v>506423</v>
      </c>
      <c r="Z17" s="11">
        <v>487009</v>
      </c>
      <c r="AA17" s="28">
        <f t="shared" si="6"/>
        <v>96.2</v>
      </c>
      <c r="AB17" s="14">
        <v>170179</v>
      </c>
      <c r="AC17" s="11">
        <v>163653</v>
      </c>
      <c r="AD17" s="28">
        <f t="shared" si="7"/>
        <v>96.2</v>
      </c>
      <c r="AE17" s="71" t="s">
        <v>15</v>
      </c>
      <c r="AF17" s="49">
        <v>33704</v>
      </c>
      <c r="AG17" s="11">
        <v>33704</v>
      </c>
      <c r="AH17" s="28">
        <f t="shared" si="8"/>
        <v>100</v>
      </c>
      <c r="AI17" s="14">
        <v>69319</v>
      </c>
      <c r="AJ17" s="11">
        <v>67033</v>
      </c>
      <c r="AK17" s="28">
        <f t="shared" si="9"/>
        <v>96.7</v>
      </c>
      <c r="AL17" s="14">
        <v>3244</v>
      </c>
      <c r="AM17" s="11">
        <v>3244</v>
      </c>
      <c r="AN17" s="28">
        <f t="shared" si="10"/>
        <v>100</v>
      </c>
      <c r="AO17" s="71" t="s">
        <v>15</v>
      </c>
      <c r="AP17" s="14">
        <v>132962</v>
      </c>
      <c r="AQ17" s="11">
        <v>132962</v>
      </c>
      <c r="AR17" s="28">
        <f t="shared" si="11"/>
        <v>100</v>
      </c>
      <c r="AS17" s="14">
        <v>0</v>
      </c>
      <c r="AT17" s="11">
        <v>0</v>
      </c>
      <c r="AU17" s="28">
        <f t="shared" si="12"/>
        <v>0</v>
      </c>
      <c r="AV17" s="14">
        <v>0</v>
      </c>
      <c r="AW17" s="11">
        <v>0</v>
      </c>
      <c r="AX17" s="28">
        <f t="shared" si="13"/>
        <v>0</v>
      </c>
      <c r="AY17" s="71" t="s">
        <v>15</v>
      </c>
      <c r="AZ17" s="14">
        <v>2048</v>
      </c>
      <c r="BA17" s="11">
        <v>2048</v>
      </c>
      <c r="BB17" s="28">
        <f t="shared" si="14"/>
        <v>100</v>
      </c>
      <c r="BC17" s="14">
        <v>0</v>
      </c>
      <c r="BD17" s="11">
        <v>0</v>
      </c>
      <c r="BE17" s="28">
        <f t="shared" si="15"/>
        <v>0</v>
      </c>
      <c r="BF17" s="14">
        <f t="shared" si="19"/>
        <v>1900152</v>
      </c>
      <c r="BG17" s="11">
        <f t="shared" si="20"/>
        <v>1826950</v>
      </c>
      <c r="BH17" s="28">
        <f t="shared" si="16"/>
        <v>96.1</v>
      </c>
      <c r="BI17" s="71" t="s">
        <v>15</v>
      </c>
      <c r="BJ17" s="49">
        <v>439283</v>
      </c>
      <c r="BK17" s="11">
        <v>383956</v>
      </c>
      <c r="BL17" s="28">
        <f t="shared" si="17"/>
        <v>87.4</v>
      </c>
    </row>
    <row r="18" spans="1:64" s="27" customFormat="1" ht="16.5" customHeight="1">
      <c r="A18" s="10" t="s">
        <v>16</v>
      </c>
      <c r="B18" s="14">
        <v>2148665</v>
      </c>
      <c r="C18" s="11">
        <v>2111205</v>
      </c>
      <c r="D18" s="28">
        <f t="shared" si="18"/>
        <v>98.3</v>
      </c>
      <c r="E18" s="49">
        <v>54719</v>
      </c>
      <c r="F18" s="52">
        <v>53280</v>
      </c>
      <c r="G18" s="28">
        <f t="shared" si="0"/>
        <v>97.4</v>
      </c>
      <c r="H18" s="49">
        <v>1262882</v>
      </c>
      <c r="I18" s="11">
        <v>1229662</v>
      </c>
      <c r="J18" s="28">
        <f t="shared" si="1"/>
        <v>97.4</v>
      </c>
      <c r="K18" s="10" t="s">
        <v>16</v>
      </c>
      <c r="L18" s="14">
        <v>129719</v>
      </c>
      <c r="M18" s="11">
        <v>129281</v>
      </c>
      <c r="N18" s="28">
        <f t="shared" si="2"/>
        <v>99.7</v>
      </c>
      <c r="O18" s="14">
        <v>701345</v>
      </c>
      <c r="P18" s="11">
        <v>698982</v>
      </c>
      <c r="Q18" s="28">
        <f t="shared" si="3"/>
        <v>99.7</v>
      </c>
      <c r="R18" s="14">
        <v>2293223</v>
      </c>
      <c r="S18" s="11">
        <v>2205389</v>
      </c>
      <c r="T18" s="28">
        <f t="shared" si="4"/>
        <v>96.2</v>
      </c>
      <c r="U18" s="10" t="s">
        <v>16</v>
      </c>
      <c r="V18" s="14">
        <v>676647</v>
      </c>
      <c r="W18" s="11">
        <v>650101</v>
      </c>
      <c r="X18" s="28">
        <f t="shared" si="5"/>
        <v>96.1</v>
      </c>
      <c r="Y18" s="14">
        <v>1006078</v>
      </c>
      <c r="Z18" s="11">
        <v>966607</v>
      </c>
      <c r="AA18" s="28">
        <f t="shared" si="6"/>
        <v>96.1</v>
      </c>
      <c r="AB18" s="14">
        <v>556095</v>
      </c>
      <c r="AC18" s="11">
        <v>534278</v>
      </c>
      <c r="AD18" s="28">
        <f t="shared" si="7"/>
        <v>96.1</v>
      </c>
      <c r="AE18" s="10" t="s">
        <v>16</v>
      </c>
      <c r="AF18" s="49">
        <v>54403</v>
      </c>
      <c r="AG18" s="11">
        <v>54403</v>
      </c>
      <c r="AH18" s="28">
        <f t="shared" si="8"/>
        <v>100</v>
      </c>
      <c r="AI18" s="14">
        <v>98213</v>
      </c>
      <c r="AJ18" s="11">
        <v>95165</v>
      </c>
      <c r="AK18" s="28">
        <f t="shared" si="9"/>
        <v>96.9</v>
      </c>
      <c r="AL18" s="14">
        <v>7195</v>
      </c>
      <c r="AM18" s="11">
        <v>7195</v>
      </c>
      <c r="AN18" s="28">
        <f t="shared" si="10"/>
        <v>100</v>
      </c>
      <c r="AO18" s="10" t="s">
        <v>16</v>
      </c>
      <c r="AP18" s="14">
        <v>266317</v>
      </c>
      <c r="AQ18" s="11">
        <v>266317</v>
      </c>
      <c r="AR18" s="28">
        <f t="shared" si="11"/>
        <v>100</v>
      </c>
      <c r="AS18" s="14">
        <v>0</v>
      </c>
      <c r="AT18" s="11">
        <v>0</v>
      </c>
      <c r="AU18" s="28">
        <f t="shared" si="12"/>
        <v>0</v>
      </c>
      <c r="AV18" s="14">
        <v>0</v>
      </c>
      <c r="AW18" s="11">
        <v>0</v>
      </c>
      <c r="AX18" s="28">
        <f t="shared" si="13"/>
        <v>0</v>
      </c>
      <c r="AY18" s="10" t="s">
        <v>16</v>
      </c>
      <c r="AZ18" s="14">
        <v>0</v>
      </c>
      <c r="BA18" s="11">
        <v>0</v>
      </c>
      <c r="BB18" s="28">
        <f t="shared" si="14"/>
        <v>0</v>
      </c>
      <c r="BC18" s="14">
        <v>184</v>
      </c>
      <c r="BD18" s="11">
        <v>0</v>
      </c>
      <c r="BE18" s="28">
        <f t="shared" si="15"/>
        <v>0</v>
      </c>
      <c r="BF18" s="14">
        <f t="shared" si="19"/>
        <v>4813797</v>
      </c>
      <c r="BG18" s="11">
        <f t="shared" si="20"/>
        <v>4685271</v>
      </c>
      <c r="BH18" s="28">
        <f t="shared" si="16"/>
        <v>97.3</v>
      </c>
      <c r="BI18" s="10" t="s">
        <v>16</v>
      </c>
      <c r="BJ18" s="49">
        <v>554038</v>
      </c>
      <c r="BK18" s="11">
        <v>500550</v>
      </c>
      <c r="BL18" s="28">
        <f t="shared" si="17"/>
        <v>90.3</v>
      </c>
    </row>
    <row r="19" spans="1:64" s="27" customFormat="1" ht="16.5" customHeight="1">
      <c r="A19" s="6" t="s">
        <v>17</v>
      </c>
      <c r="B19" s="15">
        <v>1240063</v>
      </c>
      <c r="C19" s="12">
        <v>1216802</v>
      </c>
      <c r="D19" s="29">
        <f t="shared" si="18"/>
        <v>98.1</v>
      </c>
      <c r="E19" s="50">
        <v>44799</v>
      </c>
      <c r="F19" s="53">
        <v>43834</v>
      </c>
      <c r="G19" s="29">
        <f t="shared" si="0"/>
        <v>97.8</v>
      </c>
      <c r="H19" s="50">
        <v>964593</v>
      </c>
      <c r="I19" s="12">
        <v>943818</v>
      </c>
      <c r="J19" s="29">
        <f t="shared" si="1"/>
        <v>97.8</v>
      </c>
      <c r="K19" s="6" t="s">
        <v>17</v>
      </c>
      <c r="L19" s="15">
        <v>78864</v>
      </c>
      <c r="M19" s="12">
        <v>78345</v>
      </c>
      <c r="N19" s="29">
        <f t="shared" si="2"/>
        <v>99.3</v>
      </c>
      <c r="O19" s="15">
        <v>151807</v>
      </c>
      <c r="P19" s="12">
        <v>150805</v>
      </c>
      <c r="Q19" s="29">
        <f t="shared" si="3"/>
        <v>99.3</v>
      </c>
      <c r="R19" s="15">
        <v>1744393</v>
      </c>
      <c r="S19" s="12">
        <v>1660031</v>
      </c>
      <c r="T19" s="29">
        <f t="shared" si="4"/>
        <v>95.2</v>
      </c>
      <c r="U19" s="6" t="s">
        <v>17</v>
      </c>
      <c r="V19" s="15">
        <v>453654</v>
      </c>
      <c r="W19" s="12">
        <v>431599</v>
      </c>
      <c r="X19" s="29">
        <f t="shared" si="5"/>
        <v>95.1</v>
      </c>
      <c r="Y19" s="15">
        <v>596513</v>
      </c>
      <c r="Z19" s="12">
        <v>567513</v>
      </c>
      <c r="AA19" s="29">
        <f t="shared" si="6"/>
        <v>95.1</v>
      </c>
      <c r="AB19" s="15">
        <v>685097</v>
      </c>
      <c r="AC19" s="12">
        <v>651790</v>
      </c>
      <c r="AD19" s="29">
        <f t="shared" si="7"/>
        <v>95.1</v>
      </c>
      <c r="AE19" s="6" t="s">
        <v>17</v>
      </c>
      <c r="AF19" s="50">
        <v>9129</v>
      </c>
      <c r="AG19" s="12">
        <v>9129</v>
      </c>
      <c r="AH19" s="29">
        <f t="shared" si="8"/>
        <v>100</v>
      </c>
      <c r="AI19" s="15">
        <v>110412</v>
      </c>
      <c r="AJ19" s="12">
        <v>106464</v>
      </c>
      <c r="AK19" s="29">
        <f t="shared" si="9"/>
        <v>96.4</v>
      </c>
      <c r="AL19" s="15">
        <v>10207</v>
      </c>
      <c r="AM19" s="12">
        <v>10207</v>
      </c>
      <c r="AN19" s="29">
        <f t="shared" si="10"/>
        <v>100</v>
      </c>
      <c r="AO19" s="6" t="s">
        <v>17</v>
      </c>
      <c r="AP19" s="15">
        <v>212313</v>
      </c>
      <c r="AQ19" s="12">
        <v>212313</v>
      </c>
      <c r="AR19" s="29">
        <f t="shared" si="11"/>
        <v>100</v>
      </c>
      <c r="AS19" s="15">
        <v>0</v>
      </c>
      <c r="AT19" s="12">
        <v>0</v>
      </c>
      <c r="AU19" s="29">
        <f t="shared" si="12"/>
        <v>0</v>
      </c>
      <c r="AV19" s="15">
        <v>0</v>
      </c>
      <c r="AW19" s="12">
        <v>0</v>
      </c>
      <c r="AX19" s="28">
        <f t="shared" si="13"/>
        <v>0</v>
      </c>
      <c r="AY19" s="6" t="s">
        <v>17</v>
      </c>
      <c r="AZ19" s="15">
        <v>10383</v>
      </c>
      <c r="BA19" s="12">
        <v>9695</v>
      </c>
      <c r="BB19" s="29">
        <f t="shared" si="14"/>
        <v>93.4</v>
      </c>
      <c r="BC19" s="15">
        <v>0</v>
      </c>
      <c r="BD19" s="12">
        <v>0</v>
      </c>
      <c r="BE19" s="29">
        <f t="shared" si="15"/>
        <v>0</v>
      </c>
      <c r="BF19" s="15">
        <f t="shared" si="19"/>
        <v>3327771</v>
      </c>
      <c r="BG19" s="12">
        <f t="shared" si="20"/>
        <v>3215512</v>
      </c>
      <c r="BH19" s="29">
        <f t="shared" si="16"/>
        <v>96.6</v>
      </c>
      <c r="BI19" s="6" t="s">
        <v>17</v>
      </c>
      <c r="BJ19" s="50">
        <v>523825</v>
      </c>
      <c r="BK19" s="12">
        <v>466765</v>
      </c>
      <c r="BL19" s="29">
        <f t="shared" si="17"/>
        <v>89.1</v>
      </c>
    </row>
    <row r="20" spans="1:64" s="27" customFormat="1" ht="16.5" customHeight="1">
      <c r="A20" s="10" t="s">
        <v>52</v>
      </c>
      <c r="B20" s="14">
        <v>1067118</v>
      </c>
      <c r="C20" s="11">
        <v>1040410</v>
      </c>
      <c r="D20" s="29">
        <f t="shared" si="18"/>
        <v>97.5</v>
      </c>
      <c r="E20" s="49">
        <v>44077</v>
      </c>
      <c r="F20" s="52">
        <v>42798</v>
      </c>
      <c r="G20" s="29">
        <f t="shared" si="0"/>
        <v>97.1</v>
      </c>
      <c r="H20" s="49">
        <v>826691</v>
      </c>
      <c r="I20" s="11">
        <v>802725</v>
      </c>
      <c r="J20" s="29">
        <f t="shared" si="1"/>
        <v>97.1</v>
      </c>
      <c r="K20" s="10" t="s">
        <v>52</v>
      </c>
      <c r="L20" s="14">
        <v>97261</v>
      </c>
      <c r="M20" s="11">
        <v>96391</v>
      </c>
      <c r="N20" s="29">
        <f t="shared" si="2"/>
        <v>99.1</v>
      </c>
      <c r="O20" s="14">
        <v>99089</v>
      </c>
      <c r="P20" s="11">
        <v>98496</v>
      </c>
      <c r="Q20" s="29">
        <f t="shared" si="3"/>
        <v>99.4</v>
      </c>
      <c r="R20" s="14">
        <v>2028748</v>
      </c>
      <c r="S20" s="11">
        <v>1702936</v>
      </c>
      <c r="T20" s="29">
        <f t="shared" si="4"/>
        <v>83.9</v>
      </c>
      <c r="U20" s="10" t="s">
        <v>52</v>
      </c>
      <c r="V20" s="14">
        <v>394010</v>
      </c>
      <c r="W20" s="11">
        <v>327424</v>
      </c>
      <c r="X20" s="29">
        <f t="shared" si="5"/>
        <v>83.1</v>
      </c>
      <c r="Y20" s="14">
        <v>937231</v>
      </c>
      <c r="Z20" s="11">
        <v>778842</v>
      </c>
      <c r="AA20" s="29">
        <f t="shared" si="6"/>
        <v>83.1</v>
      </c>
      <c r="AB20" s="14">
        <v>596676</v>
      </c>
      <c r="AC20" s="11">
        <v>495839</v>
      </c>
      <c r="AD20" s="29">
        <f t="shared" si="7"/>
        <v>83.1</v>
      </c>
      <c r="AE20" s="10" t="s">
        <v>52</v>
      </c>
      <c r="AF20" s="49">
        <v>100831</v>
      </c>
      <c r="AG20" s="11">
        <v>100831</v>
      </c>
      <c r="AH20" s="29">
        <f t="shared" si="8"/>
        <v>100</v>
      </c>
      <c r="AI20" s="14">
        <v>109144</v>
      </c>
      <c r="AJ20" s="11">
        <v>104327</v>
      </c>
      <c r="AK20" s="29">
        <f t="shared" si="9"/>
        <v>95.6</v>
      </c>
      <c r="AL20" s="14">
        <v>7273</v>
      </c>
      <c r="AM20" s="11">
        <v>7273</v>
      </c>
      <c r="AN20" s="29">
        <f t="shared" si="10"/>
        <v>100</v>
      </c>
      <c r="AO20" s="10" t="s">
        <v>52</v>
      </c>
      <c r="AP20" s="14">
        <v>206444</v>
      </c>
      <c r="AQ20" s="11">
        <v>206444</v>
      </c>
      <c r="AR20" s="29">
        <f t="shared" si="11"/>
        <v>100</v>
      </c>
      <c r="AS20" s="14">
        <v>0</v>
      </c>
      <c r="AT20" s="11">
        <v>0</v>
      </c>
      <c r="AU20" s="29">
        <f t="shared" si="12"/>
        <v>0</v>
      </c>
      <c r="AV20" s="14">
        <v>0</v>
      </c>
      <c r="AW20" s="11">
        <v>0</v>
      </c>
      <c r="AX20" s="28">
        <f t="shared" si="13"/>
        <v>0</v>
      </c>
      <c r="AY20" s="10" t="s">
        <v>52</v>
      </c>
      <c r="AZ20" s="14">
        <v>67514</v>
      </c>
      <c r="BA20" s="11">
        <v>61325</v>
      </c>
      <c r="BB20" s="29">
        <f t="shared" si="14"/>
        <v>90.8</v>
      </c>
      <c r="BC20" s="14">
        <v>0</v>
      </c>
      <c r="BD20" s="11">
        <v>0</v>
      </c>
      <c r="BE20" s="29">
        <f t="shared" si="15"/>
        <v>0</v>
      </c>
      <c r="BF20" s="15">
        <f t="shared" si="19"/>
        <v>3486241</v>
      </c>
      <c r="BG20" s="12">
        <f t="shared" si="20"/>
        <v>3122715</v>
      </c>
      <c r="BH20" s="29">
        <f t="shared" si="16"/>
        <v>89.6</v>
      </c>
      <c r="BI20" s="10" t="s">
        <v>52</v>
      </c>
      <c r="BJ20" s="49">
        <v>543910</v>
      </c>
      <c r="BK20" s="11">
        <v>467409</v>
      </c>
      <c r="BL20" s="29">
        <f t="shared" si="17"/>
        <v>85.9</v>
      </c>
    </row>
    <row r="21" spans="1:64" s="27" customFormat="1" ht="16.5" customHeight="1">
      <c r="A21" s="6" t="s">
        <v>53</v>
      </c>
      <c r="B21" s="15">
        <v>6228834</v>
      </c>
      <c r="C21" s="12">
        <v>6123844</v>
      </c>
      <c r="D21" s="29">
        <f>IF(ISERROR(ROUND(C21/B21*100,1)),0,ROUND(C21/B21*100,1))</f>
        <v>98.3</v>
      </c>
      <c r="E21" s="50">
        <v>182446</v>
      </c>
      <c r="F21" s="53">
        <v>178876</v>
      </c>
      <c r="G21" s="29">
        <f>IF(ISERROR(ROUND(F21/E21*100,1)),0,ROUND(F21/E21*100,1))</f>
        <v>98</v>
      </c>
      <c r="H21" s="50">
        <v>4746264</v>
      </c>
      <c r="I21" s="12">
        <v>4655641</v>
      </c>
      <c r="J21" s="29">
        <f>IF(ISERROR(ROUND(I21/H21*100,1)),0,ROUND(I21/H21*100,1))</f>
        <v>98.1</v>
      </c>
      <c r="K21" s="6" t="s">
        <v>53</v>
      </c>
      <c r="L21" s="15">
        <v>341987</v>
      </c>
      <c r="M21" s="12">
        <v>338371</v>
      </c>
      <c r="N21" s="29">
        <f>IF(ISERROR(ROUND(M21/L21*100,1)),0,ROUND(M21/L21*100,1))</f>
        <v>98.9</v>
      </c>
      <c r="O21" s="15">
        <v>958137</v>
      </c>
      <c r="P21" s="12">
        <v>950956</v>
      </c>
      <c r="Q21" s="29">
        <f>IF(ISERROR(ROUND(P21/O21*100,1)),0,ROUND(P21/O21*100,1))</f>
        <v>99.3</v>
      </c>
      <c r="R21" s="15">
        <v>6835443</v>
      </c>
      <c r="S21" s="12">
        <v>6540077</v>
      </c>
      <c r="T21" s="29">
        <f>IF(ISERROR(ROUND(S21/R21*100,1)),0,ROUND(S21/R21*100,1))</f>
        <v>95.7</v>
      </c>
      <c r="U21" s="6" t="s">
        <v>53</v>
      </c>
      <c r="V21" s="15">
        <v>1901274</v>
      </c>
      <c r="W21" s="12">
        <v>1814372</v>
      </c>
      <c r="X21" s="29">
        <f>IF(ISERROR(ROUND(W21/V21*100,1)),0,ROUND(W21/V21*100,1))</f>
        <v>95.4</v>
      </c>
      <c r="Y21" s="15">
        <v>3172068</v>
      </c>
      <c r="Z21" s="12">
        <v>3036029</v>
      </c>
      <c r="AA21" s="29">
        <f>IF(ISERROR(ROUND(Z21/Y21*100,1)),0,ROUND(Z21/Y21*100,1))</f>
        <v>95.7</v>
      </c>
      <c r="AB21" s="15">
        <v>1664319</v>
      </c>
      <c r="AC21" s="12">
        <v>1591894</v>
      </c>
      <c r="AD21" s="29">
        <f>IF(ISERROR(ROUND(AC21/AB21*100,1)),0,ROUND(AC21/AB21*100,1))</f>
        <v>95.6</v>
      </c>
      <c r="AE21" s="6" t="s">
        <v>53</v>
      </c>
      <c r="AF21" s="50">
        <v>97782</v>
      </c>
      <c r="AG21" s="12">
        <v>97782</v>
      </c>
      <c r="AH21" s="29">
        <f>IF(ISERROR(ROUND(AG21/AF21*100,1)),0,ROUND(AG21/AF21*100,1))</f>
        <v>100</v>
      </c>
      <c r="AI21" s="15">
        <v>487742</v>
      </c>
      <c r="AJ21" s="12">
        <v>476861</v>
      </c>
      <c r="AK21" s="29">
        <f>IF(ISERROR(ROUND(AJ21/AI21*100,1)),0,ROUND(AJ21/AI21*100,1))</f>
        <v>97.8</v>
      </c>
      <c r="AL21" s="15">
        <v>34329</v>
      </c>
      <c r="AM21" s="12">
        <v>34329</v>
      </c>
      <c r="AN21" s="29">
        <f>IF(ISERROR(ROUND(AM21/AL21*100,1)),0,ROUND(AM21/AL21*100,1))</f>
        <v>100</v>
      </c>
      <c r="AO21" s="6" t="s">
        <v>53</v>
      </c>
      <c r="AP21" s="15">
        <v>851288</v>
      </c>
      <c r="AQ21" s="12">
        <v>851288</v>
      </c>
      <c r="AR21" s="29">
        <f>IF(ISERROR(ROUND(AQ21/AP21*100,1)),0,ROUND(AQ21/AP21*100,1))</f>
        <v>100</v>
      </c>
      <c r="AS21" s="15">
        <v>0</v>
      </c>
      <c r="AT21" s="12">
        <v>0</v>
      </c>
      <c r="AU21" s="29">
        <f>IF(ISERROR(ROUND(AT21/AS21*100,1)),0,ROUND(AT21/AS21*100,1))</f>
        <v>0</v>
      </c>
      <c r="AV21" s="15">
        <v>21388</v>
      </c>
      <c r="AW21" s="12">
        <v>0</v>
      </c>
      <c r="AX21" s="28">
        <f t="shared" si="13"/>
        <v>0</v>
      </c>
      <c r="AY21" s="6" t="s">
        <v>53</v>
      </c>
      <c r="AZ21" s="15">
        <v>20223</v>
      </c>
      <c r="BA21" s="12">
        <v>20085</v>
      </c>
      <c r="BB21" s="29">
        <f>IF(ISERROR(ROUND(BA21/AZ21*100,1)),0,ROUND(BA21/AZ21*100,1))</f>
        <v>99.3</v>
      </c>
      <c r="BC21" s="15">
        <v>0</v>
      </c>
      <c r="BD21" s="12">
        <v>0</v>
      </c>
      <c r="BE21" s="29">
        <f>IF(ISERROR(ROUND(BD21/BC21*100,1)),0,ROUND(BD21/BC21*100,1))</f>
        <v>0</v>
      </c>
      <c r="BF21" s="15">
        <f t="shared" si="19"/>
        <v>14479247</v>
      </c>
      <c r="BG21" s="12">
        <f t="shared" si="20"/>
        <v>14046484</v>
      </c>
      <c r="BH21" s="29">
        <f>IF(ISERROR(ROUND(BG21/BF21*100,1)),0,ROUND(BG21/BF21*100,1))</f>
        <v>97</v>
      </c>
      <c r="BI21" s="6" t="s">
        <v>53</v>
      </c>
      <c r="BJ21" s="50">
        <v>2062058</v>
      </c>
      <c r="BK21" s="12">
        <v>1809650</v>
      </c>
      <c r="BL21" s="29">
        <f>IF(ISERROR(ROUND(BK21/BJ21*100,1)),0,ROUND(BK21/BJ21*100,1))</f>
        <v>87.8</v>
      </c>
    </row>
    <row r="22" spans="1:64" s="27" customFormat="1" ht="16.5" customHeight="1">
      <c r="A22" s="6" t="s">
        <v>57</v>
      </c>
      <c r="B22" s="15">
        <v>2833935</v>
      </c>
      <c r="C22" s="12">
        <v>2789559</v>
      </c>
      <c r="D22" s="29">
        <f t="shared" si="18"/>
        <v>98.4</v>
      </c>
      <c r="E22" s="50">
        <v>103982</v>
      </c>
      <c r="F22" s="53">
        <v>102219</v>
      </c>
      <c r="G22" s="29">
        <f t="shared" si="0"/>
        <v>98.3</v>
      </c>
      <c r="H22" s="50">
        <v>2442423</v>
      </c>
      <c r="I22" s="12">
        <v>2401024</v>
      </c>
      <c r="J22" s="29">
        <f t="shared" si="1"/>
        <v>98.3</v>
      </c>
      <c r="K22" s="6" t="s">
        <v>57</v>
      </c>
      <c r="L22" s="15">
        <v>115865</v>
      </c>
      <c r="M22" s="12">
        <v>114801</v>
      </c>
      <c r="N22" s="29">
        <f t="shared" si="2"/>
        <v>99.1</v>
      </c>
      <c r="O22" s="15">
        <v>171665</v>
      </c>
      <c r="P22" s="12">
        <v>171515</v>
      </c>
      <c r="Q22" s="29">
        <f t="shared" si="3"/>
        <v>99.9</v>
      </c>
      <c r="R22" s="15">
        <v>2296795</v>
      </c>
      <c r="S22" s="12">
        <v>2263466</v>
      </c>
      <c r="T22" s="29">
        <f t="shared" si="4"/>
        <v>98.5</v>
      </c>
      <c r="U22" s="6" t="s">
        <v>57</v>
      </c>
      <c r="V22" s="15">
        <v>730178</v>
      </c>
      <c r="W22" s="12">
        <v>719540</v>
      </c>
      <c r="X22" s="29">
        <f t="shared" si="5"/>
        <v>98.5</v>
      </c>
      <c r="Y22" s="15">
        <v>1034855</v>
      </c>
      <c r="Z22" s="12">
        <v>1019779</v>
      </c>
      <c r="AA22" s="29">
        <f t="shared" si="6"/>
        <v>98.5</v>
      </c>
      <c r="AB22" s="15">
        <v>522664</v>
      </c>
      <c r="AC22" s="12">
        <v>515049</v>
      </c>
      <c r="AD22" s="29">
        <f t="shared" si="7"/>
        <v>98.5</v>
      </c>
      <c r="AE22" s="6" t="s">
        <v>57</v>
      </c>
      <c r="AF22" s="50">
        <v>9098</v>
      </c>
      <c r="AG22" s="12">
        <v>9098</v>
      </c>
      <c r="AH22" s="29">
        <f t="shared" si="8"/>
        <v>100</v>
      </c>
      <c r="AI22" s="15">
        <v>184103</v>
      </c>
      <c r="AJ22" s="12">
        <v>180336</v>
      </c>
      <c r="AK22" s="29">
        <f t="shared" si="9"/>
        <v>98</v>
      </c>
      <c r="AL22" s="15">
        <v>16759</v>
      </c>
      <c r="AM22" s="12">
        <v>16759</v>
      </c>
      <c r="AN22" s="29">
        <f t="shared" si="10"/>
        <v>100</v>
      </c>
      <c r="AO22" s="6" t="s">
        <v>57</v>
      </c>
      <c r="AP22" s="15">
        <v>383266</v>
      </c>
      <c r="AQ22" s="12">
        <v>383266</v>
      </c>
      <c r="AR22" s="29">
        <f t="shared" si="11"/>
        <v>100</v>
      </c>
      <c r="AS22" s="15">
        <v>0</v>
      </c>
      <c r="AT22" s="12">
        <v>0</v>
      </c>
      <c r="AU22" s="29">
        <f t="shared" si="12"/>
        <v>0</v>
      </c>
      <c r="AV22" s="15">
        <v>0</v>
      </c>
      <c r="AW22" s="12">
        <v>0</v>
      </c>
      <c r="AX22" s="29">
        <f t="shared" si="13"/>
        <v>0</v>
      </c>
      <c r="AY22" s="6" t="s">
        <v>57</v>
      </c>
      <c r="AZ22" s="15">
        <v>0</v>
      </c>
      <c r="BA22" s="12">
        <v>0</v>
      </c>
      <c r="BB22" s="29">
        <f t="shared" si="14"/>
        <v>0</v>
      </c>
      <c r="BC22" s="15">
        <v>0</v>
      </c>
      <c r="BD22" s="12">
        <v>0</v>
      </c>
      <c r="BE22" s="29">
        <f t="shared" si="15"/>
        <v>0</v>
      </c>
      <c r="BF22" s="15">
        <f t="shared" si="19"/>
        <v>5714858</v>
      </c>
      <c r="BG22" s="12">
        <f t="shared" si="20"/>
        <v>5633386</v>
      </c>
      <c r="BH22" s="29">
        <f t="shared" si="16"/>
        <v>98.6</v>
      </c>
      <c r="BI22" s="6" t="s">
        <v>57</v>
      </c>
      <c r="BJ22" s="50">
        <v>958859</v>
      </c>
      <c r="BK22" s="12">
        <v>851663</v>
      </c>
      <c r="BL22" s="29">
        <f t="shared" si="17"/>
        <v>88.8</v>
      </c>
    </row>
    <row r="23" spans="1:64" s="27" customFormat="1" ht="16.5" customHeight="1">
      <c r="A23" s="7" t="s">
        <v>56</v>
      </c>
      <c r="B23" s="72">
        <f>SUM(B9:B22)</f>
        <v>57606073</v>
      </c>
      <c r="C23" s="73">
        <v>56501704</v>
      </c>
      <c r="D23" s="74">
        <f t="shared" si="18"/>
        <v>98.1</v>
      </c>
      <c r="E23" s="75">
        <f>SUM(E9:E22)</f>
        <v>1779583</v>
      </c>
      <c r="F23" s="76">
        <f>SUM(F9:F22)</f>
        <v>1740698</v>
      </c>
      <c r="G23" s="74">
        <f t="shared" si="0"/>
        <v>97.8</v>
      </c>
      <c r="H23" s="72">
        <f>SUM(H9:H22)</f>
        <v>45384167</v>
      </c>
      <c r="I23" s="73">
        <f>SUM(I9:I22)</f>
        <v>44409113</v>
      </c>
      <c r="J23" s="74">
        <f>IF(ISERROR(ROUND(I23/H23*100,1)),0,ROUND(I23/H23*100,1))</f>
        <v>97.9</v>
      </c>
      <c r="K23" s="7" t="s">
        <v>56</v>
      </c>
      <c r="L23" s="75">
        <f>SUM(L9:L22)</f>
        <v>3384726</v>
      </c>
      <c r="M23" s="76">
        <f>SUM(M9:M22)</f>
        <v>3351966</v>
      </c>
      <c r="N23" s="74">
        <f t="shared" si="2"/>
        <v>99</v>
      </c>
      <c r="O23" s="75">
        <f>SUM(O9:O22)</f>
        <v>7057597</v>
      </c>
      <c r="P23" s="76">
        <f>SUM(P9:P22)</f>
        <v>6999927</v>
      </c>
      <c r="Q23" s="74">
        <f t="shared" si="3"/>
        <v>99.2</v>
      </c>
      <c r="R23" s="72">
        <f>SUM(R9:R22)</f>
        <v>66947116</v>
      </c>
      <c r="S23" s="73">
        <f>SUM(S9:S22)</f>
        <v>64828613</v>
      </c>
      <c r="T23" s="74">
        <f t="shared" si="4"/>
        <v>96.8</v>
      </c>
      <c r="U23" s="7" t="s">
        <v>56</v>
      </c>
      <c r="V23" s="75">
        <f>SUM(V9:V22)</f>
        <v>18121287</v>
      </c>
      <c r="W23" s="76">
        <f>SUM(W9:W22)</f>
        <v>17557781</v>
      </c>
      <c r="X23" s="74">
        <f t="shared" si="5"/>
        <v>96.9</v>
      </c>
      <c r="Y23" s="72">
        <f>SUM(Y9:Y22)</f>
        <v>28788427</v>
      </c>
      <c r="Z23" s="73">
        <f>SUM(Z9:Z22)</f>
        <v>27847729</v>
      </c>
      <c r="AA23" s="74">
        <f t="shared" si="6"/>
        <v>96.7</v>
      </c>
      <c r="AB23" s="75">
        <f>SUM(AB9:AB22)</f>
        <v>18867274</v>
      </c>
      <c r="AC23" s="76">
        <f>SUM(AC9:AC22)</f>
        <v>18252975</v>
      </c>
      <c r="AD23" s="74">
        <f t="shared" si="7"/>
        <v>96.7</v>
      </c>
      <c r="AE23" s="7" t="s">
        <v>56</v>
      </c>
      <c r="AF23" s="72">
        <f>SUM(AF9:AF22)</f>
        <v>1170128</v>
      </c>
      <c r="AG23" s="73">
        <f>SUM(AG9:AG22)</f>
        <v>1170128</v>
      </c>
      <c r="AH23" s="74">
        <f t="shared" si="8"/>
        <v>100</v>
      </c>
      <c r="AI23" s="72">
        <f>SUM(AI9:AI22)</f>
        <v>3476420</v>
      </c>
      <c r="AJ23" s="73">
        <f>SUM(AJ9:AJ22)</f>
        <v>3367006</v>
      </c>
      <c r="AK23" s="74">
        <f t="shared" si="9"/>
        <v>96.9</v>
      </c>
      <c r="AL23" s="72">
        <f>SUM(AL9:AL22)</f>
        <v>288155</v>
      </c>
      <c r="AM23" s="73">
        <f>SUM(AM9:AM22)</f>
        <v>288155</v>
      </c>
      <c r="AN23" s="74">
        <f t="shared" si="10"/>
        <v>100</v>
      </c>
      <c r="AO23" s="7" t="s">
        <v>56</v>
      </c>
      <c r="AP23" s="75">
        <f>SUM(AP9:AP22)</f>
        <v>7701411</v>
      </c>
      <c r="AQ23" s="76">
        <f>SUM(AQ9:AQ22)</f>
        <v>7701394</v>
      </c>
      <c r="AR23" s="74">
        <f t="shared" si="11"/>
        <v>100</v>
      </c>
      <c r="AS23" s="72">
        <f>SUM(AS9:AS22)</f>
        <v>6070</v>
      </c>
      <c r="AT23" s="73">
        <f>SUM(AT9:AT22)</f>
        <v>6070</v>
      </c>
      <c r="AU23" s="74">
        <f t="shared" si="12"/>
        <v>100</v>
      </c>
      <c r="AV23" s="75">
        <f>SUM(AV9:AV22)</f>
        <v>22803</v>
      </c>
      <c r="AW23" s="76">
        <f>SUM(AW9:AW22)</f>
        <v>87</v>
      </c>
      <c r="AX23" s="74">
        <f t="shared" si="13"/>
        <v>0.4</v>
      </c>
      <c r="AY23" s="7" t="s">
        <v>56</v>
      </c>
      <c r="AZ23" s="72">
        <f>SUM(AZ9:AZ22)</f>
        <v>288163</v>
      </c>
      <c r="BA23" s="73">
        <f>SUM(BA9:BA22)</f>
        <v>278593</v>
      </c>
      <c r="BB23" s="74">
        <f t="shared" si="14"/>
        <v>96.7</v>
      </c>
      <c r="BC23" s="75">
        <f>SUM(BC9:BC22)</f>
        <v>2236051</v>
      </c>
      <c r="BD23" s="76">
        <f>SUM(BD9:BD22)</f>
        <v>2190192</v>
      </c>
      <c r="BE23" s="74">
        <f t="shared" si="15"/>
        <v>97.9</v>
      </c>
      <c r="BF23" s="72">
        <f>SUM(BF9:BF22)</f>
        <v>138572262</v>
      </c>
      <c r="BG23" s="73">
        <f>SUM(BG9:BG22)</f>
        <v>135161814</v>
      </c>
      <c r="BH23" s="74">
        <f t="shared" si="16"/>
        <v>97.5</v>
      </c>
      <c r="BI23" s="7" t="s">
        <v>56</v>
      </c>
      <c r="BJ23" s="75">
        <f>SUM(BJ9:BJ22)</f>
        <v>19259737</v>
      </c>
      <c r="BK23" s="76">
        <f>SUM(BK9:BK22)</f>
        <v>16480619</v>
      </c>
      <c r="BL23" s="74">
        <f t="shared" si="17"/>
        <v>85.6</v>
      </c>
    </row>
    <row r="24" spans="1:64" s="27" customFormat="1" ht="16.5" customHeight="1">
      <c r="A24" s="8" t="s">
        <v>18</v>
      </c>
      <c r="B24" s="13">
        <v>661105</v>
      </c>
      <c r="C24" s="9">
        <v>644202</v>
      </c>
      <c r="D24" s="24">
        <f t="shared" si="18"/>
        <v>97.4</v>
      </c>
      <c r="E24" s="48">
        <v>28074</v>
      </c>
      <c r="F24" s="51">
        <v>27259</v>
      </c>
      <c r="G24" s="24">
        <f t="shared" si="0"/>
        <v>97.1</v>
      </c>
      <c r="H24" s="13">
        <v>545740</v>
      </c>
      <c r="I24" s="51">
        <v>530019</v>
      </c>
      <c r="J24" s="30">
        <f t="shared" si="1"/>
        <v>97.1</v>
      </c>
      <c r="K24" s="8" t="s">
        <v>18</v>
      </c>
      <c r="L24" s="13">
        <v>46730</v>
      </c>
      <c r="M24" s="9">
        <v>46405</v>
      </c>
      <c r="N24" s="24">
        <f t="shared" si="2"/>
        <v>99.3</v>
      </c>
      <c r="O24" s="13">
        <v>40561</v>
      </c>
      <c r="P24" s="9">
        <v>40519</v>
      </c>
      <c r="Q24" s="24">
        <f t="shared" si="3"/>
        <v>99.9</v>
      </c>
      <c r="R24" s="13">
        <v>1323919</v>
      </c>
      <c r="S24" s="9">
        <v>1240825</v>
      </c>
      <c r="T24" s="24">
        <f t="shared" si="4"/>
        <v>93.7</v>
      </c>
      <c r="U24" s="8" t="s">
        <v>18</v>
      </c>
      <c r="V24" s="13">
        <v>265742</v>
      </c>
      <c r="W24" s="9">
        <v>248555</v>
      </c>
      <c r="X24" s="24">
        <f t="shared" si="5"/>
        <v>93.5</v>
      </c>
      <c r="Y24" s="13">
        <v>522272</v>
      </c>
      <c r="Z24" s="9">
        <v>488493</v>
      </c>
      <c r="AA24" s="24">
        <f t="shared" si="6"/>
        <v>93.5</v>
      </c>
      <c r="AB24" s="13">
        <v>496756</v>
      </c>
      <c r="AC24" s="9">
        <v>464628</v>
      </c>
      <c r="AD24" s="24">
        <f t="shared" si="7"/>
        <v>93.5</v>
      </c>
      <c r="AE24" s="8" t="s">
        <v>18</v>
      </c>
      <c r="AF24" s="13">
        <v>39149</v>
      </c>
      <c r="AG24" s="51">
        <v>39149</v>
      </c>
      <c r="AH24" s="24">
        <f t="shared" si="8"/>
        <v>100</v>
      </c>
      <c r="AI24" s="13">
        <v>69613</v>
      </c>
      <c r="AJ24" s="9">
        <v>67229</v>
      </c>
      <c r="AK24" s="24">
        <f t="shared" si="9"/>
        <v>96.6</v>
      </c>
      <c r="AL24" s="13">
        <v>5136</v>
      </c>
      <c r="AM24" s="9">
        <v>5136</v>
      </c>
      <c r="AN24" s="24">
        <f aca="true" t="shared" si="21" ref="AN24:AN43">IF(ISERROR(ROUND(AM24/AL24*100,1)),0,ROUND(AM24/AL24*100,1))</f>
        <v>100</v>
      </c>
      <c r="AO24" s="8" t="s">
        <v>18</v>
      </c>
      <c r="AP24" s="13">
        <v>126064</v>
      </c>
      <c r="AQ24" s="9">
        <v>126064</v>
      </c>
      <c r="AR24" s="24">
        <f t="shared" si="11"/>
        <v>100</v>
      </c>
      <c r="AS24" s="13">
        <v>0</v>
      </c>
      <c r="AT24" s="9">
        <v>0</v>
      </c>
      <c r="AU24" s="24">
        <f t="shared" si="12"/>
        <v>0</v>
      </c>
      <c r="AV24" s="13">
        <v>0</v>
      </c>
      <c r="AW24" s="9">
        <v>0</v>
      </c>
      <c r="AX24" s="24">
        <f t="shared" si="13"/>
        <v>0</v>
      </c>
      <c r="AY24" s="8" t="s">
        <v>18</v>
      </c>
      <c r="AZ24" s="13">
        <v>45739</v>
      </c>
      <c r="BA24" s="9">
        <v>45739</v>
      </c>
      <c r="BB24" s="24">
        <f t="shared" si="14"/>
        <v>100</v>
      </c>
      <c r="BC24" s="13">
        <v>0</v>
      </c>
      <c r="BD24" s="9">
        <v>0</v>
      </c>
      <c r="BE24" s="24">
        <f t="shared" si="15"/>
        <v>0</v>
      </c>
      <c r="BF24" s="13">
        <f aca="true" t="shared" si="22" ref="BF24:BF42">SUM(B24,R24,AI24,AL24,AP24,AS24,AV24,AZ24,BC24)</f>
        <v>2231576</v>
      </c>
      <c r="BG24" s="9">
        <f aca="true" t="shared" si="23" ref="BG24:BG42">SUM(C24,S24,AJ24,AM24,AQ24,AT24,AW24,BA24,BD24)</f>
        <v>2129195</v>
      </c>
      <c r="BH24" s="24">
        <f t="shared" si="16"/>
        <v>95.4</v>
      </c>
      <c r="BI24" s="8" t="s">
        <v>18</v>
      </c>
      <c r="BJ24" s="13">
        <v>333709</v>
      </c>
      <c r="BK24" s="9">
        <v>300258</v>
      </c>
      <c r="BL24" s="24">
        <f t="shared" si="17"/>
        <v>90</v>
      </c>
    </row>
    <row r="25" spans="1:64" s="27" customFormat="1" ht="16.5" customHeight="1">
      <c r="A25" s="10" t="s">
        <v>19</v>
      </c>
      <c r="B25" s="14">
        <v>190055</v>
      </c>
      <c r="C25" s="11">
        <v>182841</v>
      </c>
      <c r="D25" s="28">
        <f t="shared" si="18"/>
        <v>96.2</v>
      </c>
      <c r="E25" s="49">
        <v>9395</v>
      </c>
      <c r="F25" s="52">
        <v>8991</v>
      </c>
      <c r="G25" s="28">
        <f t="shared" si="0"/>
        <v>95.7</v>
      </c>
      <c r="H25" s="14">
        <v>157737</v>
      </c>
      <c r="I25" s="52">
        <v>150977</v>
      </c>
      <c r="J25" s="31">
        <f t="shared" si="1"/>
        <v>95.7</v>
      </c>
      <c r="K25" s="10" t="s">
        <v>19</v>
      </c>
      <c r="L25" s="14">
        <v>13791</v>
      </c>
      <c r="M25" s="11">
        <v>13741</v>
      </c>
      <c r="N25" s="28">
        <f t="shared" si="2"/>
        <v>99.6</v>
      </c>
      <c r="O25" s="14">
        <v>9132</v>
      </c>
      <c r="P25" s="11">
        <v>9132</v>
      </c>
      <c r="Q25" s="28">
        <f t="shared" si="3"/>
        <v>100</v>
      </c>
      <c r="R25" s="14">
        <v>358762</v>
      </c>
      <c r="S25" s="11">
        <v>335397</v>
      </c>
      <c r="T25" s="28">
        <f t="shared" si="4"/>
        <v>93.5</v>
      </c>
      <c r="U25" s="10" t="s">
        <v>19</v>
      </c>
      <c r="V25" s="14">
        <v>50020</v>
      </c>
      <c r="W25" s="11">
        <v>46761</v>
      </c>
      <c r="X25" s="28">
        <f t="shared" si="5"/>
        <v>93.5</v>
      </c>
      <c r="Y25" s="14">
        <v>119546</v>
      </c>
      <c r="Z25" s="11">
        <v>111756</v>
      </c>
      <c r="AA25" s="28">
        <f t="shared" si="6"/>
        <v>93.5</v>
      </c>
      <c r="AB25" s="14">
        <v>189044</v>
      </c>
      <c r="AC25" s="11">
        <v>176728</v>
      </c>
      <c r="AD25" s="28">
        <f t="shared" si="7"/>
        <v>93.5</v>
      </c>
      <c r="AE25" s="10" t="s">
        <v>19</v>
      </c>
      <c r="AF25" s="14">
        <v>152</v>
      </c>
      <c r="AG25" s="52">
        <v>152</v>
      </c>
      <c r="AH25" s="28">
        <f t="shared" si="8"/>
        <v>100</v>
      </c>
      <c r="AI25" s="14">
        <v>21902</v>
      </c>
      <c r="AJ25" s="11">
        <v>21754</v>
      </c>
      <c r="AK25" s="28">
        <f t="shared" si="9"/>
        <v>99.3</v>
      </c>
      <c r="AL25" s="14">
        <v>995</v>
      </c>
      <c r="AM25" s="11">
        <v>995</v>
      </c>
      <c r="AN25" s="28">
        <f t="shared" si="21"/>
        <v>100</v>
      </c>
      <c r="AO25" s="10" t="s">
        <v>19</v>
      </c>
      <c r="AP25" s="14">
        <v>40053</v>
      </c>
      <c r="AQ25" s="11">
        <v>40053</v>
      </c>
      <c r="AR25" s="28">
        <f t="shared" si="11"/>
        <v>100</v>
      </c>
      <c r="AS25" s="14">
        <v>0</v>
      </c>
      <c r="AT25" s="11">
        <v>0</v>
      </c>
      <c r="AU25" s="28">
        <f t="shared" si="12"/>
        <v>0</v>
      </c>
      <c r="AV25" s="14">
        <v>0</v>
      </c>
      <c r="AW25" s="11">
        <v>0</v>
      </c>
      <c r="AX25" s="28">
        <f t="shared" si="13"/>
        <v>0</v>
      </c>
      <c r="AY25" s="10" t="s">
        <v>19</v>
      </c>
      <c r="AZ25" s="14">
        <v>0</v>
      </c>
      <c r="BA25" s="11">
        <v>0</v>
      </c>
      <c r="BB25" s="28">
        <f t="shared" si="14"/>
        <v>0</v>
      </c>
      <c r="BC25" s="14">
        <v>0</v>
      </c>
      <c r="BD25" s="11">
        <v>0</v>
      </c>
      <c r="BE25" s="28">
        <f t="shared" si="15"/>
        <v>0</v>
      </c>
      <c r="BF25" s="14">
        <f t="shared" si="22"/>
        <v>611767</v>
      </c>
      <c r="BG25" s="11">
        <f t="shared" si="23"/>
        <v>581040</v>
      </c>
      <c r="BH25" s="28">
        <f t="shared" si="16"/>
        <v>95</v>
      </c>
      <c r="BI25" s="10" t="s">
        <v>19</v>
      </c>
      <c r="BJ25" s="14">
        <v>178821</v>
      </c>
      <c r="BK25" s="11">
        <v>141970</v>
      </c>
      <c r="BL25" s="28">
        <f t="shared" si="17"/>
        <v>79.4</v>
      </c>
    </row>
    <row r="26" spans="1:64" s="27" customFormat="1" ht="16.5" customHeight="1">
      <c r="A26" s="10" t="s">
        <v>20</v>
      </c>
      <c r="B26" s="14">
        <v>479523</v>
      </c>
      <c r="C26" s="11">
        <v>452783</v>
      </c>
      <c r="D26" s="28">
        <f t="shared" si="18"/>
        <v>94.4</v>
      </c>
      <c r="E26" s="49">
        <v>21837</v>
      </c>
      <c r="F26" s="52">
        <v>20513</v>
      </c>
      <c r="G26" s="28">
        <f t="shared" si="0"/>
        <v>93.9</v>
      </c>
      <c r="H26" s="14">
        <v>412666</v>
      </c>
      <c r="I26" s="52">
        <v>387661</v>
      </c>
      <c r="J26" s="31">
        <f t="shared" si="1"/>
        <v>93.9</v>
      </c>
      <c r="K26" s="10" t="s">
        <v>20</v>
      </c>
      <c r="L26" s="14">
        <v>30879</v>
      </c>
      <c r="M26" s="11">
        <v>30477</v>
      </c>
      <c r="N26" s="28">
        <f t="shared" si="2"/>
        <v>98.7</v>
      </c>
      <c r="O26" s="14">
        <v>14141</v>
      </c>
      <c r="P26" s="11">
        <v>14132</v>
      </c>
      <c r="Q26" s="28">
        <f t="shared" si="3"/>
        <v>99.9</v>
      </c>
      <c r="R26" s="14">
        <v>1036368</v>
      </c>
      <c r="S26" s="11">
        <v>997823</v>
      </c>
      <c r="T26" s="28">
        <f t="shared" si="4"/>
        <v>96.3</v>
      </c>
      <c r="U26" s="10" t="s">
        <v>20</v>
      </c>
      <c r="V26" s="14">
        <v>159794</v>
      </c>
      <c r="W26" s="11">
        <v>153815</v>
      </c>
      <c r="X26" s="28">
        <f t="shared" si="5"/>
        <v>96.3</v>
      </c>
      <c r="Y26" s="14">
        <v>270194</v>
      </c>
      <c r="Z26" s="11">
        <v>260084</v>
      </c>
      <c r="AA26" s="28">
        <f t="shared" si="6"/>
        <v>96.3</v>
      </c>
      <c r="AB26" s="14">
        <v>600121</v>
      </c>
      <c r="AC26" s="11">
        <v>577665</v>
      </c>
      <c r="AD26" s="28">
        <f t="shared" si="7"/>
        <v>96.3</v>
      </c>
      <c r="AE26" s="10" t="s">
        <v>20</v>
      </c>
      <c r="AF26" s="14">
        <v>6259</v>
      </c>
      <c r="AG26" s="52">
        <v>6259</v>
      </c>
      <c r="AH26" s="28">
        <f t="shared" si="8"/>
        <v>100</v>
      </c>
      <c r="AI26" s="14">
        <v>55582</v>
      </c>
      <c r="AJ26" s="11">
        <v>51446</v>
      </c>
      <c r="AK26" s="28">
        <f t="shared" si="9"/>
        <v>92.6</v>
      </c>
      <c r="AL26" s="14">
        <v>4199</v>
      </c>
      <c r="AM26" s="11">
        <v>4199</v>
      </c>
      <c r="AN26" s="28">
        <f t="shared" si="21"/>
        <v>100</v>
      </c>
      <c r="AO26" s="10" t="s">
        <v>20</v>
      </c>
      <c r="AP26" s="14">
        <v>106598</v>
      </c>
      <c r="AQ26" s="11">
        <v>106598</v>
      </c>
      <c r="AR26" s="28">
        <f t="shared" si="11"/>
        <v>100</v>
      </c>
      <c r="AS26" s="14">
        <v>0</v>
      </c>
      <c r="AT26" s="11">
        <v>0</v>
      </c>
      <c r="AU26" s="28">
        <f t="shared" si="12"/>
        <v>0</v>
      </c>
      <c r="AV26" s="14">
        <v>0</v>
      </c>
      <c r="AW26" s="11">
        <v>0</v>
      </c>
      <c r="AX26" s="28">
        <f t="shared" si="13"/>
        <v>0</v>
      </c>
      <c r="AY26" s="10" t="s">
        <v>20</v>
      </c>
      <c r="AZ26" s="14">
        <v>236</v>
      </c>
      <c r="BA26" s="11">
        <v>236</v>
      </c>
      <c r="BB26" s="28">
        <f t="shared" si="14"/>
        <v>100</v>
      </c>
      <c r="BC26" s="14">
        <v>0</v>
      </c>
      <c r="BD26" s="11">
        <v>0</v>
      </c>
      <c r="BE26" s="28">
        <f t="shared" si="15"/>
        <v>0</v>
      </c>
      <c r="BF26" s="14">
        <f t="shared" si="22"/>
        <v>1682506</v>
      </c>
      <c r="BG26" s="11">
        <f t="shared" si="23"/>
        <v>1613085</v>
      </c>
      <c r="BH26" s="28">
        <f t="shared" si="16"/>
        <v>95.9</v>
      </c>
      <c r="BI26" s="10" t="s">
        <v>20</v>
      </c>
      <c r="BJ26" s="14">
        <v>361888</v>
      </c>
      <c r="BK26" s="11">
        <v>292416</v>
      </c>
      <c r="BL26" s="28">
        <f t="shared" si="17"/>
        <v>80.8</v>
      </c>
    </row>
    <row r="27" spans="1:64" s="27" customFormat="1" ht="16.5" customHeight="1">
      <c r="A27" s="10" t="s">
        <v>21</v>
      </c>
      <c r="B27" s="14">
        <v>1479888</v>
      </c>
      <c r="C27" s="11">
        <v>1453987</v>
      </c>
      <c r="D27" s="28">
        <f t="shared" si="18"/>
        <v>98.2</v>
      </c>
      <c r="E27" s="49">
        <v>60350</v>
      </c>
      <c r="F27" s="52">
        <v>59268</v>
      </c>
      <c r="G27" s="28">
        <f t="shared" si="0"/>
        <v>98.2</v>
      </c>
      <c r="H27" s="14">
        <v>1280347</v>
      </c>
      <c r="I27" s="52">
        <v>1257396</v>
      </c>
      <c r="J27" s="31">
        <f t="shared" si="1"/>
        <v>98.2</v>
      </c>
      <c r="K27" s="10" t="s">
        <v>21</v>
      </c>
      <c r="L27" s="14">
        <v>76221</v>
      </c>
      <c r="M27" s="11">
        <v>75199</v>
      </c>
      <c r="N27" s="28">
        <f t="shared" si="2"/>
        <v>98.7</v>
      </c>
      <c r="O27" s="14">
        <v>62970</v>
      </c>
      <c r="P27" s="11">
        <v>62124</v>
      </c>
      <c r="Q27" s="28">
        <f t="shared" si="3"/>
        <v>98.7</v>
      </c>
      <c r="R27" s="14">
        <v>1753681</v>
      </c>
      <c r="S27" s="11">
        <v>1677072</v>
      </c>
      <c r="T27" s="28">
        <f t="shared" si="4"/>
        <v>95.6</v>
      </c>
      <c r="U27" s="10" t="s">
        <v>21</v>
      </c>
      <c r="V27" s="14">
        <v>517847</v>
      </c>
      <c r="W27" s="11">
        <v>495063</v>
      </c>
      <c r="X27" s="28">
        <f t="shared" si="5"/>
        <v>95.6</v>
      </c>
      <c r="Y27" s="14">
        <v>754772</v>
      </c>
      <c r="Z27" s="11">
        <v>721563</v>
      </c>
      <c r="AA27" s="28">
        <f t="shared" si="6"/>
        <v>95.6</v>
      </c>
      <c r="AB27" s="14">
        <v>468565</v>
      </c>
      <c r="AC27" s="11">
        <v>447949</v>
      </c>
      <c r="AD27" s="28">
        <f t="shared" si="7"/>
        <v>95.6</v>
      </c>
      <c r="AE27" s="10" t="s">
        <v>21</v>
      </c>
      <c r="AF27" s="14">
        <v>12497</v>
      </c>
      <c r="AG27" s="52">
        <v>12497</v>
      </c>
      <c r="AH27" s="28">
        <f t="shared" si="8"/>
        <v>100</v>
      </c>
      <c r="AI27" s="14">
        <v>134031</v>
      </c>
      <c r="AJ27" s="11">
        <v>130016</v>
      </c>
      <c r="AK27" s="28">
        <f t="shared" si="9"/>
        <v>97</v>
      </c>
      <c r="AL27" s="14">
        <v>10582</v>
      </c>
      <c r="AM27" s="11">
        <v>10582</v>
      </c>
      <c r="AN27" s="28">
        <f t="shared" si="21"/>
        <v>100</v>
      </c>
      <c r="AO27" s="10" t="s">
        <v>21</v>
      </c>
      <c r="AP27" s="14">
        <v>223241</v>
      </c>
      <c r="AQ27" s="11">
        <v>223241</v>
      </c>
      <c r="AR27" s="28">
        <f t="shared" si="11"/>
        <v>100</v>
      </c>
      <c r="AS27" s="14">
        <v>103</v>
      </c>
      <c r="AT27" s="11">
        <v>103</v>
      </c>
      <c r="AU27" s="28">
        <f t="shared" si="12"/>
        <v>100</v>
      </c>
      <c r="AV27" s="14">
        <v>0</v>
      </c>
      <c r="AW27" s="11">
        <v>0</v>
      </c>
      <c r="AX27" s="28">
        <f t="shared" si="13"/>
        <v>0</v>
      </c>
      <c r="AY27" s="10" t="s">
        <v>21</v>
      </c>
      <c r="AZ27" s="14">
        <v>14184</v>
      </c>
      <c r="BA27" s="11">
        <v>14184</v>
      </c>
      <c r="BB27" s="28">
        <f t="shared" si="14"/>
        <v>100</v>
      </c>
      <c r="BC27" s="14">
        <v>0</v>
      </c>
      <c r="BD27" s="11">
        <v>0</v>
      </c>
      <c r="BE27" s="28">
        <f t="shared" si="15"/>
        <v>0</v>
      </c>
      <c r="BF27" s="14">
        <f t="shared" si="22"/>
        <v>3615710</v>
      </c>
      <c r="BG27" s="11">
        <f t="shared" si="23"/>
        <v>3509185</v>
      </c>
      <c r="BH27" s="28">
        <f t="shared" si="16"/>
        <v>97.1</v>
      </c>
      <c r="BI27" s="10" t="s">
        <v>21</v>
      </c>
      <c r="BJ27" s="14">
        <v>608954</v>
      </c>
      <c r="BK27" s="11">
        <v>529801</v>
      </c>
      <c r="BL27" s="28">
        <f t="shared" si="17"/>
        <v>87</v>
      </c>
    </row>
    <row r="28" spans="1:64" s="27" customFormat="1" ht="16.5" customHeight="1">
      <c r="A28" s="10" t="s">
        <v>22</v>
      </c>
      <c r="B28" s="14">
        <v>1691405</v>
      </c>
      <c r="C28" s="11">
        <v>1677088</v>
      </c>
      <c r="D28" s="28">
        <f t="shared" si="18"/>
        <v>99.2</v>
      </c>
      <c r="E28" s="49">
        <v>50357</v>
      </c>
      <c r="F28" s="52">
        <v>49915</v>
      </c>
      <c r="G28" s="28">
        <f t="shared" si="0"/>
        <v>99.1</v>
      </c>
      <c r="H28" s="14">
        <v>1268883</v>
      </c>
      <c r="I28" s="52">
        <v>1257755</v>
      </c>
      <c r="J28" s="31">
        <f t="shared" si="1"/>
        <v>99.1</v>
      </c>
      <c r="K28" s="10" t="s">
        <v>22</v>
      </c>
      <c r="L28" s="14">
        <v>146277</v>
      </c>
      <c r="M28" s="11">
        <v>145197</v>
      </c>
      <c r="N28" s="28">
        <f t="shared" si="2"/>
        <v>99.3</v>
      </c>
      <c r="O28" s="14">
        <v>225888</v>
      </c>
      <c r="P28" s="11">
        <v>224221</v>
      </c>
      <c r="Q28" s="28">
        <f t="shared" si="3"/>
        <v>99.3</v>
      </c>
      <c r="R28" s="14">
        <v>1901358</v>
      </c>
      <c r="S28" s="11">
        <v>1869599</v>
      </c>
      <c r="T28" s="28">
        <f t="shared" si="4"/>
        <v>98.3</v>
      </c>
      <c r="U28" s="10" t="s">
        <v>22</v>
      </c>
      <c r="V28" s="14">
        <v>693160</v>
      </c>
      <c r="W28" s="11">
        <v>681484</v>
      </c>
      <c r="X28" s="28">
        <f t="shared" si="5"/>
        <v>98.3</v>
      </c>
      <c r="Y28" s="14">
        <v>822573</v>
      </c>
      <c r="Z28" s="11">
        <v>808717</v>
      </c>
      <c r="AA28" s="28">
        <f t="shared" si="6"/>
        <v>98.3</v>
      </c>
      <c r="AB28" s="14">
        <v>369706</v>
      </c>
      <c r="AC28" s="11">
        <v>363479</v>
      </c>
      <c r="AD28" s="28">
        <f t="shared" si="7"/>
        <v>98.3</v>
      </c>
      <c r="AE28" s="10" t="s">
        <v>22</v>
      </c>
      <c r="AF28" s="14">
        <v>15919</v>
      </c>
      <c r="AG28" s="52">
        <v>15919</v>
      </c>
      <c r="AH28" s="28">
        <f t="shared" si="8"/>
        <v>100</v>
      </c>
      <c r="AI28" s="14">
        <v>103489</v>
      </c>
      <c r="AJ28" s="11">
        <v>101200</v>
      </c>
      <c r="AK28" s="28">
        <f t="shared" si="9"/>
        <v>97.8</v>
      </c>
      <c r="AL28" s="14">
        <v>9707</v>
      </c>
      <c r="AM28" s="11">
        <v>9707</v>
      </c>
      <c r="AN28" s="28">
        <f t="shared" si="21"/>
        <v>100</v>
      </c>
      <c r="AO28" s="10" t="s">
        <v>22</v>
      </c>
      <c r="AP28" s="14">
        <v>229524</v>
      </c>
      <c r="AQ28" s="11">
        <v>229524</v>
      </c>
      <c r="AR28" s="28">
        <f t="shared" si="11"/>
        <v>100</v>
      </c>
      <c r="AS28" s="14">
        <v>0</v>
      </c>
      <c r="AT28" s="11">
        <v>0</v>
      </c>
      <c r="AU28" s="28">
        <f t="shared" si="12"/>
        <v>0</v>
      </c>
      <c r="AV28" s="14">
        <v>0</v>
      </c>
      <c r="AW28" s="11">
        <v>0</v>
      </c>
      <c r="AX28" s="28">
        <f t="shared" si="13"/>
        <v>0</v>
      </c>
      <c r="AY28" s="10" t="s">
        <v>22</v>
      </c>
      <c r="AZ28" s="14">
        <v>6769</v>
      </c>
      <c r="BA28" s="11">
        <v>6769</v>
      </c>
      <c r="BB28" s="28">
        <f t="shared" si="14"/>
        <v>100</v>
      </c>
      <c r="BC28" s="14">
        <v>0</v>
      </c>
      <c r="BD28" s="11">
        <v>0</v>
      </c>
      <c r="BE28" s="28">
        <f t="shared" si="15"/>
        <v>0</v>
      </c>
      <c r="BF28" s="14">
        <f t="shared" si="22"/>
        <v>3942252</v>
      </c>
      <c r="BG28" s="11">
        <f t="shared" si="23"/>
        <v>3893887</v>
      </c>
      <c r="BH28" s="28">
        <f t="shared" si="16"/>
        <v>98.8</v>
      </c>
      <c r="BI28" s="10" t="s">
        <v>22</v>
      </c>
      <c r="BJ28" s="14">
        <v>520664</v>
      </c>
      <c r="BK28" s="11">
        <v>479904</v>
      </c>
      <c r="BL28" s="28">
        <f t="shared" si="17"/>
        <v>92.2</v>
      </c>
    </row>
    <row r="29" spans="1:64" s="27" customFormat="1" ht="16.5" customHeight="1">
      <c r="A29" s="10" t="s">
        <v>54</v>
      </c>
      <c r="B29" s="14">
        <v>175373</v>
      </c>
      <c r="C29" s="11">
        <v>174288</v>
      </c>
      <c r="D29" s="28">
        <f t="shared" si="18"/>
        <v>99.4</v>
      </c>
      <c r="E29" s="49">
        <v>8551</v>
      </c>
      <c r="F29" s="52">
        <v>8496</v>
      </c>
      <c r="G29" s="28">
        <f t="shared" si="0"/>
        <v>99.4</v>
      </c>
      <c r="H29" s="14">
        <v>150266</v>
      </c>
      <c r="I29" s="17">
        <v>149406</v>
      </c>
      <c r="J29" s="31">
        <f t="shared" si="1"/>
        <v>99.4</v>
      </c>
      <c r="K29" s="10" t="s">
        <v>54</v>
      </c>
      <c r="L29" s="14">
        <v>11751</v>
      </c>
      <c r="M29" s="11">
        <v>11581</v>
      </c>
      <c r="N29" s="28">
        <f t="shared" si="2"/>
        <v>98.6</v>
      </c>
      <c r="O29" s="14">
        <v>4805</v>
      </c>
      <c r="P29" s="11">
        <v>4805</v>
      </c>
      <c r="Q29" s="28">
        <f t="shared" si="3"/>
        <v>100</v>
      </c>
      <c r="R29" s="14">
        <v>304564</v>
      </c>
      <c r="S29" s="11">
        <v>267167</v>
      </c>
      <c r="T29" s="28">
        <f t="shared" si="4"/>
        <v>87.7</v>
      </c>
      <c r="U29" s="10" t="s">
        <v>54</v>
      </c>
      <c r="V29" s="14">
        <v>47048</v>
      </c>
      <c r="W29" s="11">
        <v>40665</v>
      </c>
      <c r="X29" s="28">
        <f t="shared" si="5"/>
        <v>86.4</v>
      </c>
      <c r="Y29" s="14">
        <v>135299</v>
      </c>
      <c r="Z29" s="11">
        <v>116604</v>
      </c>
      <c r="AA29" s="28">
        <f t="shared" si="6"/>
        <v>86.2</v>
      </c>
      <c r="AB29" s="14">
        <v>88557</v>
      </c>
      <c r="AC29" s="11">
        <v>76238</v>
      </c>
      <c r="AD29" s="28">
        <f t="shared" si="7"/>
        <v>86.1</v>
      </c>
      <c r="AE29" s="10" t="s">
        <v>54</v>
      </c>
      <c r="AF29" s="11">
        <v>33660</v>
      </c>
      <c r="AG29" s="11">
        <v>33660</v>
      </c>
      <c r="AH29" s="28">
        <f t="shared" si="8"/>
        <v>100</v>
      </c>
      <c r="AI29" s="14">
        <v>23158</v>
      </c>
      <c r="AJ29" s="11">
        <v>22874</v>
      </c>
      <c r="AK29" s="28">
        <f t="shared" si="9"/>
        <v>98.8</v>
      </c>
      <c r="AL29" s="14">
        <v>1036</v>
      </c>
      <c r="AM29" s="11">
        <v>1036</v>
      </c>
      <c r="AN29" s="28">
        <f t="shared" si="21"/>
        <v>100</v>
      </c>
      <c r="AO29" s="10" t="s">
        <v>54</v>
      </c>
      <c r="AP29" s="14">
        <v>22743</v>
      </c>
      <c r="AQ29" s="11">
        <v>22743</v>
      </c>
      <c r="AR29" s="28">
        <f t="shared" si="11"/>
        <v>100</v>
      </c>
      <c r="AS29" s="14">
        <v>0</v>
      </c>
      <c r="AT29" s="11">
        <v>0</v>
      </c>
      <c r="AU29" s="28">
        <f t="shared" si="12"/>
        <v>0</v>
      </c>
      <c r="AV29" s="14">
        <v>0</v>
      </c>
      <c r="AW29" s="11">
        <v>0</v>
      </c>
      <c r="AX29" s="28">
        <f t="shared" si="13"/>
        <v>0</v>
      </c>
      <c r="AY29" s="10" t="s">
        <v>54</v>
      </c>
      <c r="AZ29" s="14">
        <v>4234</v>
      </c>
      <c r="BA29" s="11">
        <v>4234</v>
      </c>
      <c r="BB29" s="28">
        <f t="shared" si="14"/>
        <v>100</v>
      </c>
      <c r="BC29" s="14">
        <v>0</v>
      </c>
      <c r="BD29" s="11">
        <v>0</v>
      </c>
      <c r="BE29" s="28">
        <f t="shared" si="15"/>
        <v>0</v>
      </c>
      <c r="BF29" s="14">
        <f t="shared" si="22"/>
        <v>531108</v>
      </c>
      <c r="BG29" s="11">
        <f t="shared" si="23"/>
        <v>492342</v>
      </c>
      <c r="BH29" s="28">
        <f t="shared" si="16"/>
        <v>92.7</v>
      </c>
      <c r="BI29" s="10" t="s">
        <v>54</v>
      </c>
      <c r="BJ29" s="14">
        <v>90353</v>
      </c>
      <c r="BK29" s="11">
        <v>87790</v>
      </c>
      <c r="BL29" s="28">
        <f t="shared" si="17"/>
        <v>97.2</v>
      </c>
    </row>
    <row r="30" spans="1:64" s="27" customFormat="1" ht="16.5" customHeight="1">
      <c r="A30" s="10" t="s">
        <v>58</v>
      </c>
      <c r="B30" s="14">
        <v>915878</v>
      </c>
      <c r="C30" s="11">
        <v>900670</v>
      </c>
      <c r="D30" s="28">
        <f t="shared" si="18"/>
        <v>98.3</v>
      </c>
      <c r="E30" s="49">
        <v>25052</v>
      </c>
      <c r="F30" s="52">
        <v>24445</v>
      </c>
      <c r="G30" s="28">
        <f t="shared" si="0"/>
        <v>97.6</v>
      </c>
      <c r="H30" s="14">
        <v>657969</v>
      </c>
      <c r="I30" s="52">
        <v>643468</v>
      </c>
      <c r="J30" s="31">
        <f t="shared" si="1"/>
        <v>97.8</v>
      </c>
      <c r="K30" s="10" t="s">
        <v>58</v>
      </c>
      <c r="L30" s="14">
        <v>65544</v>
      </c>
      <c r="M30" s="11">
        <v>65444</v>
      </c>
      <c r="N30" s="28">
        <f t="shared" si="2"/>
        <v>99.8</v>
      </c>
      <c r="O30" s="14">
        <v>167313</v>
      </c>
      <c r="P30" s="11">
        <v>167313</v>
      </c>
      <c r="Q30" s="28">
        <f t="shared" si="3"/>
        <v>100</v>
      </c>
      <c r="R30" s="14">
        <v>1985662</v>
      </c>
      <c r="S30" s="11">
        <v>1960347</v>
      </c>
      <c r="T30" s="28">
        <f t="shared" si="4"/>
        <v>98.7</v>
      </c>
      <c r="U30" s="10" t="s">
        <v>58</v>
      </c>
      <c r="V30" s="14">
        <v>367517</v>
      </c>
      <c r="W30" s="11">
        <v>362819</v>
      </c>
      <c r="X30" s="28">
        <f t="shared" si="5"/>
        <v>98.7</v>
      </c>
      <c r="Y30" s="14">
        <v>776222</v>
      </c>
      <c r="Z30" s="11">
        <v>766299</v>
      </c>
      <c r="AA30" s="28">
        <f t="shared" si="6"/>
        <v>98.7</v>
      </c>
      <c r="AB30" s="14">
        <v>836419</v>
      </c>
      <c r="AC30" s="11">
        <v>825725</v>
      </c>
      <c r="AD30" s="28">
        <f t="shared" si="7"/>
        <v>98.7</v>
      </c>
      <c r="AE30" s="10" t="s">
        <v>58</v>
      </c>
      <c r="AF30" s="14">
        <v>5504</v>
      </c>
      <c r="AG30" s="52">
        <v>5504</v>
      </c>
      <c r="AH30" s="28">
        <f t="shared" si="8"/>
        <v>100</v>
      </c>
      <c r="AI30" s="14">
        <v>61678</v>
      </c>
      <c r="AJ30" s="11">
        <v>60694</v>
      </c>
      <c r="AK30" s="28">
        <f t="shared" si="9"/>
        <v>98.4</v>
      </c>
      <c r="AL30" s="14">
        <v>5243</v>
      </c>
      <c r="AM30" s="11">
        <v>5243</v>
      </c>
      <c r="AN30" s="28">
        <f t="shared" si="21"/>
        <v>100</v>
      </c>
      <c r="AO30" s="10" t="s">
        <v>58</v>
      </c>
      <c r="AP30" s="14">
        <v>123377</v>
      </c>
      <c r="AQ30" s="11">
        <v>123377</v>
      </c>
      <c r="AR30" s="28">
        <f t="shared" si="11"/>
        <v>100</v>
      </c>
      <c r="AS30" s="14">
        <v>0</v>
      </c>
      <c r="AT30" s="11">
        <v>0</v>
      </c>
      <c r="AU30" s="28">
        <f t="shared" si="12"/>
        <v>0</v>
      </c>
      <c r="AV30" s="14">
        <v>0</v>
      </c>
      <c r="AW30" s="11">
        <v>0</v>
      </c>
      <c r="AX30" s="28">
        <f t="shared" si="13"/>
        <v>0</v>
      </c>
      <c r="AY30" s="10" t="s">
        <v>58</v>
      </c>
      <c r="AZ30" s="14">
        <v>11947</v>
      </c>
      <c r="BA30" s="11">
        <v>11947</v>
      </c>
      <c r="BB30" s="28">
        <f t="shared" si="14"/>
        <v>100</v>
      </c>
      <c r="BC30" s="14">
        <v>0</v>
      </c>
      <c r="BD30" s="11">
        <v>0</v>
      </c>
      <c r="BE30" s="28">
        <f t="shared" si="15"/>
        <v>0</v>
      </c>
      <c r="BF30" s="14">
        <f t="shared" si="22"/>
        <v>3103785</v>
      </c>
      <c r="BG30" s="11">
        <f t="shared" si="23"/>
        <v>3062278</v>
      </c>
      <c r="BH30" s="28">
        <f t="shared" si="16"/>
        <v>98.7</v>
      </c>
      <c r="BI30" s="10" t="s">
        <v>58</v>
      </c>
      <c r="BJ30" s="14">
        <v>236946</v>
      </c>
      <c r="BK30" s="11">
        <v>204009</v>
      </c>
      <c r="BL30" s="28">
        <f t="shared" si="17"/>
        <v>86.1</v>
      </c>
    </row>
    <row r="31" spans="1:64" s="27" customFormat="1" ht="16.5" customHeight="1">
      <c r="A31" s="10" t="s">
        <v>23</v>
      </c>
      <c r="B31" s="14">
        <v>272075</v>
      </c>
      <c r="C31" s="11">
        <v>269267</v>
      </c>
      <c r="D31" s="28">
        <f t="shared" si="18"/>
        <v>99</v>
      </c>
      <c r="E31" s="49">
        <v>12512</v>
      </c>
      <c r="F31" s="52">
        <v>12276</v>
      </c>
      <c r="G31" s="28">
        <f t="shared" si="0"/>
        <v>98.1</v>
      </c>
      <c r="H31" s="14">
        <v>225807</v>
      </c>
      <c r="I31" s="52">
        <v>223756</v>
      </c>
      <c r="J31" s="31">
        <f t="shared" si="1"/>
        <v>99.1</v>
      </c>
      <c r="K31" s="10" t="s">
        <v>23</v>
      </c>
      <c r="L31" s="14">
        <v>22793</v>
      </c>
      <c r="M31" s="11">
        <v>22243</v>
      </c>
      <c r="N31" s="28">
        <f t="shared" si="2"/>
        <v>97.6</v>
      </c>
      <c r="O31" s="14">
        <v>10963</v>
      </c>
      <c r="P31" s="11">
        <v>10992</v>
      </c>
      <c r="Q31" s="28">
        <f t="shared" si="3"/>
        <v>100.3</v>
      </c>
      <c r="R31" s="14">
        <v>445765</v>
      </c>
      <c r="S31" s="11">
        <v>441801</v>
      </c>
      <c r="T31" s="28">
        <f t="shared" si="4"/>
        <v>99.1</v>
      </c>
      <c r="U31" s="10" t="s">
        <v>23</v>
      </c>
      <c r="V31" s="14">
        <v>103742</v>
      </c>
      <c r="W31" s="11">
        <v>101654</v>
      </c>
      <c r="X31" s="28">
        <f t="shared" si="5"/>
        <v>98</v>
      </c>
      <c r="Y31" s="14">
        <v>153541</v>
      </c>
      <c r="Z31" s="11">
        <v>151665</v>
      </c>
      <c r="AA31" s="28">
        <f t="shared" si="6"/>
        <v>98.8</v>
      </c>
      <c r="AB31" s="14">
        <v>187530</v>
      </c>
      <c r="AC31" s="11">
        <v>187530</v>
      </c>
      <c r="AD31" s="28">
        <f t="shared" si="7"/>
        <v>100</v>
      </c>
      <c r="AE31" s="10" t="s">
        <v>23</v>
      </c>
      <c r="AF31" s="14">
        <v>952</v>
      </c>
      <c r="AG31" s="52">
        <v>952</v>
      </c>
      <c r="AH31" s="28">
        <f t="shared" si="8"/>
        <v>100</v>
      </c>
      <c r="AI31" s="14">
        <v>30604</v>
      </c>
      <c r="AJ31" s="11">
        <v>30282</v>
      </c>
      <c r="AK31" s="28">
        <f t="shared" si="9"/>
        <v>98.9</v>
      </c>
      <c r="AL31" s="14">
        <v>3306</v>
      </c>
      <c r="AM31" s="11">
        <v>3306</v>
      </c>
      <c r="AN31" s="28">
        <f t="shared" si="21"/>
        <v>100</v>
      </c>
      <c r="AO31" s="10" t="s">
        <v>23</v>
      </c>
      <c r="AP31" s="14">
        <v>69414</v>
      </c>
      <c r="AQ31" s="11">
        <v>69414</v>
      </c>
      <c r="AR31" s="28">
        <f t="shared" si="11"/>
        <v>100</v>
      </c>
      <c r="AS31" s="14">
        <v>0</v>
      </c>
      <c r="AT31" s="11">
        <v>0</v>
      </c>
      <c r="AU31" s="28">
        <f t="shared" si="12"/>
        <v>0</v>
      </c>
      <c r="AV31" s="14">
        <v>0</v>
      </c>
      <c r="AW31" s="11">
        <v>0</v>
      </c>
      <c r="AX31" s="28">
        <f t="shared" si="13"/>
        <v>0</v>
      </c>
      <c r="AY31" s="10" t="s">
        <v>23</v>
      </c>
      <c r="AZ31" s="14">
        <v>8716</v>
      </c>
      <c r="BA31" s="11">
        <v>8716</v>
      </c>
      <c r="BB31" s="28">
        <f t="shared" si="14"/>
        <v>100</v>
      </c>
      <c r="BC31" s="14">
        <v>0</v>
      </c>
      <c r="BD31" s="11">
        <v>0</v>
      </c>
      <c r="BE31" s="28">
        <f t="shared" si="15"/>
        <v>0</v>
      </c>
      <c r="BF31" s="14">
        <f t="shared" si="22"/>
        <v>829880</v>
      </c>
      <c r="BG31" s="11">
        <f t="shared" si="23"/>
        <v>822786</v>
      </c>
      <c r="BH31" s="28">
        <f t="shared" si="16"/>
        <v>99.1</v>
      </c>
      <c r="BI31" s="10" t="s">
        <v>23</v>
      </c>
      <c r="BJ31" s="14">
        <v>147292</v>
      </c>
      <c r="BK31" s="11">
        <v>138547</v>
      </c>
      <c r="BL31" s="28">
        <f t="shared" si="17"/>
        <v>94.1</v>
      </c>
    </row>
    <row r="32" spans="1:64" s="27" customFormat="1" ht="16.5" customHeight="1">
      <c r="A32" s="10" t="s">
        <v>24</v>
      </c>
      <c r="B32" s="14">
        <v>178627</v>
      </c>
      <c r="C32" s="11">
        <v>176833</v>
      </c>
      <c r="D32" s="28">
        <f t="shared" si="18"/>
        <v>99</v>
      </c>
      <c r="E32" s="49">
        <v>8189</v>
      </c>
      <c r="F32" s="52">
        <v>8150</v>
      </c>
      <c r="G32" s="28">
        <f t="shared" si="0"/>
        <v>99.5</v>
      </c>
      <c r="H32" s="14">
        <v>146272</v>
      </c>
      <c r="I32" s="52">
        <v>144658</v>
      </c>
      <c r="J32" s="31">
        <f t="shared" si="1"/>
        <v>98.9</v>
      </c>
      <c r="K32" s="10" t="s">
        <v>24</v>
      </c>
      <c r="L32" s="14">
        <v>9332</v>
      </c>
      <c r="M32" s="11">
        <v>9191</v>
      </c>
      <c r="N32" s="28">
        <f t="shared" si="2"/>
        <v>98.5</v>
      </c>
      <c r="O32" s="14">
        <v>14834</v>
      </c>
      <c r="P32" s="11">
        <v>14834</v>
      </c>
      <c r="Q32" s="28">
        <f t="shared" si="3"/>
        <v>100</v>
      </c>
      <c r="R32" s="14">
        <v>433139</v>
      </c>
      <c r="S32" s="11">
        <v>419357</v>
      </c>
      <c r="T32" s="28">
        <f t="shared" si="4"/>
        <v>96.8</v>
      </c>
      <c r="U32" s="10" t="s">
        <v>24</v>
      </c>
      <c r="V32" s="14">
        <v>63475</v>
      </c>
      <c r="W32" s="11">
        <v>58382</v>
      </c>
      <c r="X32" s="28">
        <f t="shared" si="5"/>
        <v>92</v>
      </c>
      <c r="Y32" s="14">
        <v>110279</v>
      </c>
      <c r="Z32" s="11">
        <v>103187</v>
      </c>
      <c r="AA32" s="28">
        <f t="shared" si="6"/>
        <v>93.6</v>
      </c>
      <c r="AB32" s="14">
        <v>254533</v>
      </c>
      <c r="AC32" s="11">
        <v>252936</v>
      </c>
      <c r="AD32" s="28">
        <f t="shared" si="7"/>
        <v>99.4</v>
      </c>
      <c r="AE32" s="10" t="s">
        <v>24</v>
      </c>
      <c r="AF32" s="14">
        <v>4852</v>
      </c>
      <c r="AG32" s="52">
        <v>4852</v>
      </c>
      <c r="AH32" s="28">
        <f t="shared" si="8"/>
        <v>100</v>
      </c>
      <c r="AI32" s="14">
        <v>18531</v>
      </c>
      <c r="AJ32" s="11">
        <v>18078</v>
      </c>
      <c r="AK32" s="28">
        <f t="shared" si="9"/>
        <v>97.6</v>
      </c>
      <c r="AL32" s="14">
        <v>1480</v>
      </c>
      <c r="AM32" s="11">
        <v>1480</v>
      </c>
      <c r="AN32" s="28">
        <f t="shared" si="21"/>
        <v>100</v>
      </c>
      <c r="AO32" s="10" t="s">
        <v>24</v>
      </c>
      <c r="AP32" s="14">
        <v>42407</v>
      </c>
      <c r="AQ32" s="11">
        <v>42407</v>
      </c>
      <c r="AR32" s="28">
        <f t="shared" si="11"/>
        <v>100</v>
      </c>
      <c r="AS32" s="14">
        <v>3197</v>
      </c>
      <c r="AT32" s="11">
        <v>3197</v>
      </c>
      <c r="AU32" s="28">
        <f t="shared" si="12"/>
        <v>100</v>
      </c>
      <c r="AV32" s="14">
        <v>0</v>
      </c>
      <c r="AW32" s="11">
        <v>0</v>
      </c>
      <c r="AX32" s="28">
        <f t="shared" si="13"/>
        <v>0</v>
      </c>
      <c r="AY32" s="10" t="s">
        <v>24</v>
      </c>
      <c r="AZ32" s="14">
        <v>0</v>
      </c>
      <c r="BA32" s="11">
        <v>0</v>
      </c>
      <c r="BB32" s="28">
        <f t="shared" si="14"/>
        <v>0</v>
      </c>
      <c r="BC32" s="14">
        <v>0</v>
      </c>
      <c r="BD32" s="11">
        <v>0</v>
      </c>
      <c r="BE32" s="28">
        <f t="shared" si="15"/>
        <v>0</v>
      </c>
      <c r="BF32" s="14">
        <f t="shared" si="22"/>
        <v>677381</v>
      </c>
      <c r="BG32" s="11">
        <f t="shared" si="23"/>
        <v>661352</v>
      </c>
      <c r="BH32" s="28">
        <f t="shared" si="16"/>
        <v>97.6</v>
      </c>
      <c r="BI32" s="10" t="s">
        <v>24</v>
      </c>
      <c r="BJ32" s="14">
        <v>106541</v>
      </c>
      <c r="BK32" s="11">
        <v>98182</v>
      </c>
      <c r="BL32" s="28">
        <f t="shared" si="17"/>
        <v>92.2</v>
      </c>
    </row>
    <row r="33" spans="1:64" s="27" customFormat="1" ht="16.5" customHeight="1">
      <c r="A33" s="10" t="s">
        <v>25</v>
      </c>
      <c r="B33" s="14">
        <v>432646</v>
      </c>
      <c r="C33" s="11">
        <v>420381</v>
      </c>
      <c r="D33" s="28">
        <f t="shared" si="18"/>
        <v>97.2</v>
      </c>
      <c r="E33" s="49">
        <v>18850</v>
      </c>
      <c r="F33" s="52">
        <v>18283</v>
      </c>
      <c r="G33" s="28">
        <f t="shared" si="0"/>
        <v>97</v>
      </c>
      <c r="H33" s="14">
        <v>375499</v>
      </c>
      <c r="I33" s="52">
        <v>364196</v>
      </c>
      <c r="J33" s="31">
        <f t="shared" si="1"/>
        <v>97</v>
      </c>
      <c r="K33" s="10" t="s">
        <v>25</v>
      </c>
      <c r="L33" s="14">
        <v>24785</v>
      </c>
      <c r="M33" s="11">
        <v>24554</v>
      </c>
      <c r="N33" s="28">
        <f t="shared" si="2"/>
        <v>99.1</v>
      </c>
      <c r="O33" s="14">
        <v>13512</v>
      </c>
      <c r="P33" s="11">
        <v>13348</v>
      </c>
      <c r="Q33" s="28">
        <f t="shared" si="3"/>
        <v>98.8</v>
      </c>
      <c r="R33" s="14">
        <v>463601</v>
      </c>
      <c r="S33" s="11">
        <v>454895</v>
      </c>
      <c r="T33" s="28">
        <f t="shared" si="4"/>
        <v>98.1</v>
      </c>
      <c r="U33" s="10" t="s">
        <v>25</v>
      </c>
      <c r="V33" s="14">
        <v>71515</v>
      </c>
      <c r="W33" s="11">
        <v>70057</v>
      </c>
      <c r="X33" s="28">
        <f t="shared" si="5"/>
        <v>98</v>
      </c>
      <c r="Y33" s="14">
        <v>255483</v>
      </c>
      <c r="Z33" s="11">
        <v>250281</v>
      </c>
      <c r="AA33" s="28">
        <f t="shared" si="6"/>
        <v>98</v>
      </c>
      <c r="AB33" s="14">
        <v>100462</v>
      </c>
      <c r="AC33" s="11">
        <v>98416</v>
      </c>
      <c r="AD33" s="28">
        <f t="shared" si="7"/>
        <v>98</v>
      </c>
      <c r="AE33" s="10" t="s">
        <v>25</v>
      </c>
      <c r="AF33" s="14">
        <v>36141</v>
      </c>
      <c r="AG33" s="52">
        <v>36141</v>
      </c>
      <c r="AH33" s="28">
        <f t="shared" si="8"/>
        <v>100</v>
      </c>
      <c r="AI33" s="14">
        <v>37842</v>
      </c>
      <c r="AJ33" s="11">
        <v>36501</v>
      </c>
      <c r="AK33" s="28">
        <f t="shared" si="9"/>
        <v>96.5</v>
      </c>
      <c r="AL33" s="14">
        <v>2390</v>
      </c>
      <c r="AM33" s="11">
        <v>2390</v>
      </c>
      <c r="AN33" s="28">
        <f t="shared" si="21"/>
        <v>100</v>
      </c>
      <c r="AO33" s="10" t="s">
        <v>25</v>
      </c>
      <c r="AP33" s="14">
        <v>127026</v>
      </c>
      <c r="AQ33" s="11">
        <v>127026</v>
      </c>
      <c r="AR33" s="28">
        <f t="shared" si="11"/>
        <v>100</v>
      </c>
      <c r="AS33" s="14">
        <v>239</v>
      </c>
      <c r="AT33" s="11">
        <v>239</v>
      </c>
      <c r="AU33" s="28">
        <f t="shared" si="12"/>
        <v>100</v>
      </c>
      <c r="AV33" s="14">
        <v>0</v>
      </c>
      <c r="AW33" s="11">
        <v>0</v>
      </c>
      <c r="AX33" s="28">
        <f t="shared" si="13"/>
        <v>0</v>
      </c>
      <c r="AY33" s="10" t="s">
        <v>25</v>
      </c>
      <c r="AZ33" s="14">
        <v>0</v>
      </c>
      <c r="BA33" s="11">
        <v>0</v>
      </c>
      <c r="BB33" s="28">
        <f t="shared" si="14"/>
        <v>0</v>
      </c>
      <c r="BC33" s="14">
        <v>0</v>
      </c>
      <c r="BD33" s="11">
        <v>0</v>
      </c>
      <c r="BE33" s="28">
        <f t="shared" si="15"/>
        <v>0</v>
      </c>
      <c r="BF33" s="14">
        <f t="shared" si="22"/>
        <v>1063744</v>
      </c>
      <c r="BG33" s="11">
        <f t="shared" si="23"/>
        <v>1041432</v>
      </c>
      <c r="BH33" s="28">
        <f t="shared" si="16"/>
        <v>97.9</v>
      </c>
      <c r="BI33" s="10" t="s">
        <v>25</v>
      </c>
      <c r="BJ33" s="14">
        <v>228350</v>
      </c>
      <c r="BK33" s="11">
        <v>200473</v>
      </c>
      <c r="BL33" s="28">
        <f t="shared" si="17"/>
        <v>87.8</v>
      </c>
    </row>
    <row r="34" spans="1:64" s="27" customFormat="1" ht="16.5" customHeight="1">
      <c r="A34" s="10" t="s">
        <v>26</v>
      </c>
      <c r="B34" s="14">
        <v>570043</v>
      </c>
      <c r="C34" s="11">
        <v>519093</v>
      </c>
      <c r="D34" s="28">
        <f t="shared" si="18"/>
        <v>91.1</v>
      </c>
      <c r="E34" s="49">
        <v>25624</v>
      </c>
      <c r="F34" s="52">
        <v>23163</v>
      </c>
      <c r="G34" s="28">
        <f t="shared" si="0"/>
        <v>90.4</v>
      </c>
      <c r="H34" s="14">
        <v>496215</v>
      </c>
      <c r="I34" s="52">
        <v>448674</v>
      </c>
      <c r="J34" s="31">
        <f t="shared" si="1"/>
        <v>90.4</v>
      </c>
      <c r="K34" s="10" t="s">
        <v>26</v>
      </c>
      <c r="L34" s="14">
        <v>31796</v>
      </c>
      <c r="M34" s="11">
        <v>31346</v>
      </c>
      <c r="N34" s="28">
        <f t="shared" si="2"/>
        <v>98.6</v>
      </c>
      <c r="O34" s="14">
        <v>16408</v>
      </c>
      <c r="P34" s="11">
        <v>15910</v>
      </c>
      <c r="Q34" s="28">
        <f t="shared" si="3"/>
        <v>97</v>
      </c>
      <c r="R34" s="14">
        <v>647239</v>
      </c>
      <c r="S34" s="11">
        <v>610816</v>
      </c>
      <c r="T34" s="28">
        <f t="shared" si="4"/>
        <v>94.4</v>
      </c>
      <c r="U34" s="10" t="s">
        <v>26</v>
      </c>
      <c r="V34" s="14">
        <v>154214</v>
      </c>
      <c r="W34" s="11">
        <v>144972</v>
      </c>
      <c r="X34" s="28">
        <f t="shared" si="5"/>
        <v>94</v>
      </c>
      <c r="Y34" s="14">
        <v>310873</v>
      </c>
      <c r="Z34" s="11">
        <v>292243</v>
      </c>
      <c r="AA34" s="28">
        <f t="shared" si="6"/>
        <v>94</v>
      </c>
      <c r="AB34" s="14">
        <v>142673</v>
      </c>
      <c r="AC34" s="11">
        <v>134122</v>
      </c>
      <c r="AD34" s="28">
        <f t="shared" si="7"/>
        <v>94</v>
      </c>
      <c r="AE34" s="10" t="s">
        <v>26</v>
      </c>
      <c r="AF34" s="14">
        <v>39479</v>
      </c>
      <c r="AG34" s="52">
        <v>39479</v>
      </c>
      <c r="AH34" s="28">
        <f t="shared" si="8"/>
        <v>100</v>
      </c>
      <c r="AI34" s="14">
        <v>53726</v>
      </c>
      <c r="AJ34" s="11">
        <v>51220</v>
      </c>
      <c r="AK34" s="28">
        <f t="shared" si="9"/>
        <v>95.3</v>
      </c>
      <c r="AL34" s="14">
        <v>3322</v>
      </c>
      <c r="AM34" s="11">
        <v>3322</v>
      </c>
      <c r="AN34" s="28">
        <f t="shared" si="21"/>
        <v>100</v>
      </c>
      <c r="AO34" s="10" t="s">
        <v>26</v>
      </c>
      <c r="AP34" s="14">
        <v>110957</v>
      </c>
      <c r="AQ34" s="11">
        <v>110957</v>
      </c>
      <c r="AR34" s="28">
        <f t="shared" si="11"/>
        <v>100</v>
      </c>
      <c r="AS34" s="14">
        <v>0</v>
      </c>
      <c r="AT34" s="11">
        <v>0</v>
      </c>
      <c r="AU34" s="28">
        <f t="shared" si="12"/>
        <v>0</v>
      </c>
      <c r="AV34" s="14">
        <v>0</v>
      </c>
      <c r="AW34" s="11">
        <v>0</v>
      </c>
      <c r="AX34" s="28">
        <f t="shared" si="13"/>
        <v>0</v>
      </c>
      <c r="AY34" s="10" t="s">
        <v>26</v>
      </c>
      <c r="AZ34" s="14">
        <v>0</v>
      </c>
      <c r="BA34" s="11">
        <v>0</v>
      </c>
      <c r="BB34" s="28">
        <f t="shared" si="14"/>
        <v>0</v>
      </c>
      <c r="BC34" s="14">
        <v>0</v>
      </c>
      <c r="BD34" s="11">
        <v>0</v>
      </c>
      <c r="BE34" s="28">
        <f t="shared" si="15"/>
        <v>0</v>
      </c>
      <c r="BF34" s="14">
        <f t="shared" si="22"/>
        <v>1385287</v>
      </c>
      <c r="BG34" s="11">
        <f t="shared" si="23"/>
        <v>1295408</v>
      </c>
      <c r="BH34" s="28">
        <f t="shared" si="16"/>
        <v>93.5</v>
      </c>
      <c r="BI34" s="10" t="s">
        <v>26</v>
      </c>
      <c r="BJ34" s="14">
        <v>463338</v>
      </c>
      <c r="BK34" s="11">
        <v>333812</v>
      </c>
      <c r="BL34" s="28">
        <f t="shared" si="17"/>
        <v>72</v>
      </c>
    </row>
    <row r="35" spans="1:64" s="27" customFormat="1" ht="16.5" customHeight="1">
      <c r="A35" s="10" t="s">
        <v>27</v>
      </c>
      <c r="B35" s="14">
        <v>299820</v>
      </c>
      <c r="C35" s="11">
        <v>295203</v>
      </c>
      <c r="D35" s="28">
        <f t="shared" si="18"/>
        <v>98.5</v>
      </c>
      <c r="E35" s="49">
        <v>12472</v>
      </c>
      <c r="F35" s="52">
        <v>12250</v>
      </c>
      <c r="G35" s="28">
        <f t="shared" si="0"/>
        <v>98.2</v>
      </c>
      <c r="H35" s="14">
        <v>244870</v>
      </c>
      <c r="I35" s="52">
        <v>240536</v>
      </c>
      <c r="J35" s="31">
        <f t="shared" si="1"/>
        <v>98.2</v>
      </c>
      <c r="K35" s="10" t="s">
        <v>27</v>
      </c>
      <c r="L35" s="14">
        <v>27959</v>
      </c>
      <c r="M35" s="11">
        <v>27898</v>
      </c>
      <c r="N35" s="28">
        <f t="shared" si="2"/>
        <v>99.8</v>
      </c>
      <c r="O35" s="14">
        <v>14519</v>
      </c>
      <c r="P35" s="11">
        <v>14519</v>
      </c>
      <c r="Q35" s="28">
        <f t="shared" si="3"/>
        <v>100</v>
      </c>
      <c r="R35" s="14">
        <v>342075</v>
      </c>
      <c r="S35" s="11">
        <v>329864</v>
      </c>
      <c r="T35" s="28">
        <f t="shared" si="4"/>
        <v>96.4</v>
      </c>
      <c r="U35" s="10" t="s">
        <v>27</v>
      </c>
      <c r="V35" s="14">
        <v>72733</v>
      </c>
      <c r="W35" s="11">
        <v>70083</v>
      </c>
      <c r="X35" s="28">
        <f t="shared" si="5"/>
        <v>96.4</v>
      </c>
      <c r="Y35" s="14">
        <v>141846</v>
      </c>
      <c r="Z35" s="11">
        <v>136678</v>
      </c>
      <c r="AA35" s="28">
        <f t="shared" si="6"/>
        <v>96.4</v>
      </c>
      <c r="AB35" s="14">
        <v>120595</v>
      </c>
      <c r="AC35" s="11">
        <v>116202</v>
      </c>
      <c r="AD35" s="28">
        <f t="shared" si="7"/>
        <v>96.4</v>
      </c>
      <c r="AE35" s="10" t="s">
        <v>27</v>
      </c>
      <c r="AF35" s="14">
        <v>6901</v>
      </c>
      <c r="AG35" s="52">
        <v>6901</v>
      </c>
      <c r="AH35" s="28">
        <f t="shared" si="8"/>
        <v>100</v>
      </c>
      <c r="AI35" s="14">
        <v>33969</v>
      </c>
      <c r="AJ35" s="11">
        <v>33391</v>
      </c>
      <c r="AK35" s="28">
        <f t="shared" si="9"/>
        <v>98.3</v>
      </c>
      <c r="AL35" s="14">
        <v>2442</v>
      </c>
      <c r="AM35" s="11">
        <v>2442</v>
      </c>
      <c r="AN35" s="28">
        <f t="shared" si="21"/>
        <v>100</v>
      </c>
      <c r="AO35" s="10" t="s">
        <v>27</v>
      </c>
      <c r="AP35" s="14">
        <v>64232</v>
      </c>
      <c r="AQ35" s="11">
        <v>64232</v>
      </c>
      <c r="AR35" s="28">
        <f t="shared" si="11"/>
        <v>100</v>
      </c>
      <c r="AS35" s="14">
        <v>0</v>
      </c>
      <c r="AT35" s="11">
        <v>0</v>
      </c>
      <c r="AU35" s="28">
        <f t="shared" si="12"/>
        <v>0</v>
      </c>
      <c r="AV35" s="14">
        <v>0</v>
      </c>
      <c r="AW35" s="11">
        <v>0</v>
      </c>
      <c r="AX35" s="28">
        <f t="shared" si="13"/>
        <v>0</v>
      </c>
      <c r="AY35" s="10" t="s">
        <v>27</v>
      </c>
      <c r="AZ35" s="14">
        <v>0</v>
      </c>
      <c r="BA35" s="11">
        <v>0</v>
      </c>
      <c r="BB35" s="28">
        <f t="shared" si="14"/>
        <v>0</v>
      </c>
      <c r="BC35" s="14">
        <v>0</v>
      </c>
      <c r="BD35" s="11">
        <v>0</v>
      </c>
      <c r="BE35" s="28">
        <f t="shared" si="15"/>
        <v>0</v>
      </c>
      <c r="BF35" s="14">
        <f t="shared" si="22"/>
        <v>742538</v>
      </c>
      <c r="BG35" s="11">
        <f t="shared" si="23"/>
        <v>725132</v>
      </c>
      <c r="BH35" s="28">
        <f t="shared" si="16"/>
        <v>97.7</v>
      </c>
      <c r="BI35" s="10" t="s">
        <v>27</v>
      </c>
      <c r="BJ35" s="14">
        <v>181614</v>
      </c>
      <c r="BK35" s="11">
        <v>169992</v>
      </c>
      <c r="BL35" s="28">
        <f t="shared" si="17"/>
        <v>93.6</v>
      </c>
    </row>
    <row r="36" spans="1:64" s="27" customFormat="1" ht="16.5" customHeight="1">
      <c r="A36" s="10" t="s">
        <v>30</v>
      </c>
      <c r="B36" s="14">
        <v>108882</v>
      </c>
      <c r="C36" s="11">
        <v>105318</v>
      </c>
      <c r="D36" s="28">
        <f t="shared" si="18"/>
        <v>96.7</v>
      </c>
      <c r="E36" s="49">
        <v>5107</v>
      </c>
      <c r="F36" s="11">
        <v>4939</v>
      </c>
      <c r="G36" s="28">
        <f t="shared" si="0"/>
        <v>96.7</v>
      </c>
      <c r="H36" s="14">
        <v>90824</v>
      </c>
      <c r="I36" s="52">
        <v>87689</v>
      </c>
      <c r="J36" s="28">
        <f t="shared" si="1"/>
        <v>96.5</v>
      </c>
      <c r="K36" s="10" t="s">
        <v>30</v>
      </c>
      <c r="L36" s="14">
        <v>7942</v>
      </c>
      <c r="M36" s="11">
        <v>7697</v>
      </c>
      <c r="N36" s="28">
        <f t="shared" si="2"/>
        <v>96.9</v>
      </c>
      <c r="O36" s="14">
        <v>5009</v>
      </c>
      <c r="P36" s="11">
        <v>4993</v>
      </c>
      <c r="Q36" s="28">
        <f t="shared" si="3"/>
        <v>99.7</v>
      </c>
      <c r="R36" s="14">
        <v>126474</v>
      </c>
      <c r="S36" s="11">
        <v>121924</v>
      </c>
      <c r="T36" s="28">
        <f t="shared" si="4"/>
        <v>96.4</v>
      </c>
      <c r="U36" s="10" t="s">
        <v>30</v>
      </c>
      <c r="V36" s="14">
        <v>17384</v>
      </c>
      <c r="W36" s="11">
        <v>16720</v>
      </c>
      <c r="X36" s="28">
        <f t="shared" si="5"/>
        <v>96.2</v>
      </c>
      <c r="Y36" s="14">
        <v>60237</v>
      </c>
      <c r="Z36" s="11">
        <v>58175</v>
      </c>
      <c r="AA36" s="28">
        <f t="shared" si="6"/>
        <v>96.6</v>
      </c>
      <c r="AB36" s="14">
        <v>48431</v>
      </c>
      <c r="AC36" s="11">
        <v>46607</v>
      </c>
      <c r="AD36" s="28">
        <f t="shared" si="7"/>
        <v>96.2</v>
      </c>
      <c r="AE36" s="10" t="s">
        <v>30</v>
      </c>
      <c r="AF36" s="14">
        <v>422</v>
      </c>
      <c r="AG36" s="11">
        <v>422</v>
      </c>
      <c r="AH36" s="28">
        <f t="shared" si="8"/>
        <v>100</v>
      </c>
      <c r="AI36" s="14">
        <v>14021</v>
      </c>
      <c r="AJ36" s="11">
        <v>13419</v>
      </c>
      <c r="AK36" s="28">
        <f t="shared" si="9"/>
        <v>95.7</v>
      </c>
      <c r="AL36" s="14">
        <v>2795</v>
      </c>
      <c r="AM36" s="11">
        <v>2795</v>
      </c>
      <c r="AN36" s="28">
        <f t="shared" si="21"/>
        <v>100</v>
      </c>
      <c r="AO36" s="10" t="s">
        <v>30</v>
      </c>
      <c r="AP36" s="14">
        <v>12430</v>
      </c>
      <c r="AQ36" s="11">
        <v>12430</v>
      </c>
      <c r="AR36" s="28">
        <f t="shared" si="11"/>
        <v>100</v>
      </c>
      <c r="AS36" s="14">
        <v>0</v>
      </c>
      <c r="AT36" s="11">
        <v>0</v>
      </c>
      <c r="AU36" s="28">
        <f t="shared" si="12"/>
        <v>0</v>
      </c>
      <c r="AV36" s="14">
        <v>0</v>
      </c>
      <c r="AW36" s="11">
        <v>0</v>
      </c>
      <c r="AX36" s="28">
        <f t="shared" si="13"/>
        <v>0</v>
      </c>
      <c r="AY36" s="10" t="s">
        <v>30</v>
      </c>
      <c r="AZ36" s="14">
        <v>0</v>
      </c>
      <c r="BA36" s="11">
        <v>0</v>
      </c>
      <c r="BB36" s="28">
        <f t="shared" si="14"/>
        <v>0</v>
      </c>
      <c r="BC36" s="14">
        <v>0</v>
      </c>
      <c r="BD36" s="11">
        <v>0</v>
      </c>
      <c r="BE36" s="28">
        <f t="shared" si="15"/>
        <v>0</v>
      </c>
      <c r="BF36" s="14">
        <f t="shared" si="22"/>
        <v>264602</v>
      </c>
      <c r="BG36" s="11">
        <f t="shared" si="23"/>
        <v>255886</v>
      </c>
      <c r="BH36" s="28">
        <f t="shared" si="16"/>
        <v>96.7</v>
      </c>
      <c r="BI36" s="10" t="s">
        <v>30</v>
      </c>
      <c r="BJ36" s="14">
        <v>73664</v>
      </c>
      <c r="BK36" s="11">
        <v>65346</v>
      </c>
      <c r="BL36" s="28">
        <f t="shared" si="17"/>
        <v>88.7</v>
      </c>
    </row>
    <row r="37" spans="1:64" s="27" customFormat="1" ht="16.5" customHeight="1">
      <c r="A37" s="10" t="s">
        <v>31</v>
      </c>
      <c r="B37" s="14">
        <v>82666</v>
      </c>
      <c r="C37" s="11">
        <v>77213</v>
      </c>
      <c r="D37" s="28">
        <f t="shared" si="18"/>
        <v>93.4</v>
      </c>
      <c r="E37" s="49">
        <v>4171</v>
      </c>
      <c r="F37" s="11">
        <v>3839</v>
      </c>
      <c r="G37" s="28">
        <f t="shared" si="0"/>
        <v>92</v>
      </c>
      <c r="H37" s="14">
        <v>71158</v>
      </c>
      <c r="I37" s="52">
        <v>66037</v>
      </c>
      <c r="J37" s="28">
        <f t="shared" si="1"/>
        <v>92.8</v>
      </c>
      <c r="K37" s="10" t="s">
        <v>31</v>
      </c>
      <c r="L37" s="14">
        <v>5008</v>
      </c>
      <c r="M37" s="11">
        <v>5008</v>
      </c>
      <c r="N37" s="28">
        <f t="shared" si="2"/>
        <v>100</v>
      </c>
      <c r="O37" s="14">
        <v>2329</v>
      </c>
      <c r="P37" s="11">
        <v>2329</v>
      </c>
      <c r="Q37" s="28">
        <f t="shared" si="3"/>
        <v>100</v>
      </c>
      <c r="R37" s="14">
        <v>114008</v>
      </c>
      <c r="S37" s="11">
        <v>104533</v>
      </c>
      <c r="T37" s="28">
        <f t="shared" si="4"/>
        <v>91.7</v>
      </c>
      <c r="U37" s="10" t="s">
        <v>31</v>
      </c>
      <c r="V37" s="14">
        <v>21462</v>
      </c>
      <c r="W37" s="11">
        <v>18989</v>
      </c>
      <c r="X37" s="28">
        <f t="shared" si="5"/>
        <v>88.5</v>
      </c>
      <c r="Y37" s="14">
        <v>55703</v>
      </c>
      <c r="Z37" s="11">
        <v>49291</v>
      </c>
      <c r="AA37" s="28">
        <f t="shared" si="6"/>
        <v>88.5</v>
      </c>
      <c r="AB37" s="14">
        <v>36573</v>
      </c>
      <c r="AC37" s="11">
        <v>35983</v>
      </c>
      <c r="AD37" s="28">
        <f t="shared" si="7"/>
        <v>98.4</v>
      </c>
      <c r="AE37" s="10" t="s">
        <v>31</v>
      </c>
      <c r="AF37" s="14">
        <v>270</v>
      </c>
      <c r="AG37" s="11">
        <v>270</v>
      </c>
      <c r="AH37" s="28">
        <f t="shared" si="8"/>
        <v>100</v>
      </c>
      <c r="AI37" s="14">
        <v>9329</v>
      </c>
      <c r="AJ37" s="11">
        <v>9026</v>
      </c>
      <c r="AK37" s="28">
        <f aca="true" t="shared" si="24" ref="AK37:AK44">IF(ISERROR(ROUND(AJ37/AI37*100,1)),0,ROUND(AJ37/AI37*100,1))</f>
        <v>96.8</v>
      </c>
      <c r="AL37" s="14">
        <v>791</v>
      </c>
      <c r="AM37" s="11">
        <v>791</v>
      </c>
      <c r="AN37" s="28">
        <f t="shared" si="21"/>
        <v>100</v>
      </c>
      <c r="AO37" s="10" t="s">
        <v>31</v>
      </c>
      <c r="AP37" s="14">
        <v>8038</v>
      </c>
      <c r="AQ37" s="11">
        <v>8038</v>
      </c>
      <c r="AR37" s="28">
        <f t="shared" si="11"/>
        <v>100</v>
      </c>
      <c r="AS37" s="14">
        <v>0</v>
      </c>
      <c r="AT37" s="11">
        <v>0</v>
      </c>
      <c r="AU37" s="28">
        <f t="shared" si="12"/>
        <v>0</v>
      </c>
      <c r="AV37" s="14">
        <v>0</v>
      </c>
      <c r="AW37" s="11">
        <v>0</v>
      </c>
      <c r="AX37" s="28">
        <f t="shared" si="13"/>
        <v>0</v>
      </c>
      <c r="AY37" s="10" t="s">
        <v>31</v>
      </c>
      <c r="AZ37" s="14">
        <v>0</v>
      </c>
      <c r="BA37" s="11">
        <v>0</v>
      </c>
      <c r="BB37" s="28">
        <f t="shared" si="14"/>
        <v>0</v>
      </c>
      <c r="BC37" s="14">
        <v>0</v>
      </c>
      <c r="BD37" s="11">
        <v>0</v>
      </c>
      <c r="BE37" s="28">
        <f t="shared" si="15"/>
        <v>0</v>
      </c>
      <c r="BF37" s="14">
        <f t="shared" si="22"/>
        <v>214832</v>
      </c>
      <c r="BG37" s="11">
        <f t="shared" si="23"/>
        <v>199601</v>
      </c>
      <c r="BH37" s="28">
        <f t="shared" si="16"/>
        <v>92.9</v>
      </c>
      <c r="BI37" s="10" t="s">
        <v>31</v>
      </c>
      <c r="BJ37" s="14">
        <v>75317</v>
      </c>
      <c r="BK37" s="11">
        <v>57029</v>
      </c>
      <c r="BL37" s="28">
        <f t="shared" si="17"/>
        <v>75.7</v>
      </c>
    </row>
    <row r="38" spans="1:64" s="27" customFormat="1" ht="16.5" customHeight="1">
      <c r="A38" s="10" t="s">
        <v>28</v>
      </c>
      <c r="B38" s="14">
        <v>346782</v>
      </c>
      <c r="C38" s="11">
        <v>329755</v>
      </c>
      <c r="D38" s="28">
        <f t="shared" si="18"/>
        <v>95.1</v>
      </c>
      <c r="E38" s="49">
        <v>15059</v>
      </c>
      <c r="F38" s="52">
        <v>14156</v>
      </c>
      <c r="G38" s="28">
        <f t="shared" si="0"/>
        <v>94</v>
      </c>
      <c r="H38" s="14">
        <v>279491</v>
      </c>
      <c r="I38" s="52">
        <v>263418</v>
      </c>
      <c r="J38" s="31">
        <f t="shared" si="1"/>
        <v>94.2</v>
      </c>
      <c r="K38" s="10" t="s">
        <v>28</v>
      </c>
      <c r="L38" s="14">
        <v>18418</v>
      </c>
      <c r="M38" s="11">
        <v>18368</v>
      </c>
      <c r="N38" s="28">
        <f t="shared" si="2"/>
        <v>99.7</v>
      </c>
      <c r="O38" s="14">
        <v>33814</v>
      </c>
      <c r="P38" s="11">
        <v>33813</v>
      </c>
      <c r="Q38" s="28">
        <f t="shared" si="3"/>
        <v>100</v>
      </c>
      <c r="R38" s="14">
        <v>1048170</v>
      </c>
      <c r="S38" s="11">
        <v>977952</v>
      </c>
      <c r="T38" s="28">
        <f t="shared" si="4"/>
        <v>93.3</v>
      </c>
      <c r="U38" s="10" t="s">
        <v>28</v>
      </c>
      <c r="V38" s="14">
        <v>114150</v>
      </c>
      <c r="W38" s="11">
        <v>106444</v>
      </c>
      <c r="X38" s="28">
        <f t="shared" si="5"/>
        <v>93.2</v>
      </c>
      <c r="Y38" s="14">
        <v>197849</v>
      </c>
      <c r="Z38" s="11">
        <v>184568</v>
      </c>
      <c r="AA38" s="28">
        <f t="shared" si="6"/>
        <v>93.3</v>
      </c>
      <c r="AB38" s="14">
        <v>734771</v>
      </c>
      <c r="AC38" s="11">
        <v>685540</v>
      </c>
      <c r="AD38" s="28">
        <f t="shared" si="7"/>
        <v>93.3</v>
      </c>
      <c r="AE38" s="10" t="s">
        <v>28</v>
      </c>
      <c r="AF38" s="14">
        <v>1400</v>
      </c>
      <c r="AG38" s="52">
        <v>1400</v>
      </c>
      <c r="AH38" s="28">
        <f t="shared" si="8"/>
        <v>100</v>
      </c>
      <c r="AI38" s="14">
        <v>37617</v>
      </c>
      <c r="AJ38" s="11">
        <v>35884</v>
      </c>
      <c r="AK38" s="28">
        <f t="shared" si="24"/>
        <v>95.4</v>
      </c>
      <c r="AL38" s="14">
        <v>3281</v>
      </c>
      <c r="AM38" s="11">
        <v>3281</v>
      </c>
      <c r="AN38" s="28">
        <f t="shared" si="21"/>
        <v>100</v>
      </c>
      <c r="AO38" s="10" t="s">
        <v>28</v>
      </c>
      <c r="AP38" s="14">
        <v>72877</v>
      </c>
      <c r="AQ38" s="11">
        <v>72877</v>
      </c>
      <c r="AR38" s="28">
        <f t="shared" si="11"/>
        <v>100</v>
      </c>
      <c r="AS38" s="14">
        <v>0</v>
      </c>
      <c r="AT38" s="11">
        <v>0</v>
      </c>
      <c r="AU38" s="28">
        <f t="shared" si="12"/>
        <v>0</v>
      </c>
      <c r="AV38" s="14">
        <v>0</v>
      </c>
      <c r="AW38" s="11">
        <v>0</v>
      </c>
      <c r="AX38" s="28">
        <f t="shared" si="13"/>
        <v>0</v>
      </c>
      <c r="AY38" s="10" t="s">
        <v>28</v>
      </c>
      <c r="AZ38" s="14">
        <v>0</v>
      </c>
      <c r="BA38" s="11">
        <v>0</v>
      </c>
      <c r="BB38" s="28">
        <f t="shared" si="14"/>
        <v>0</v>
      </c>
      <c r="BC38" s="14">
        <v>0</v>
      </c>
      <c r="BD38" s="11">
        <v>0</v>
      </c>
      <c r="BE38" s="28">
        <f t="shared" si="15"/>
        <v>0</v>
      </c>
      <c r="BF38" s="14">
        <f t="shared" si="22"/>
        <v>1508727</v>
      </c>
      <c r="BG38" s="11">
        <f t="shared" si="23"/>
        <v>1419749</v>
      </c>
      <c r="BH38" s="28">
        <f t="shared" si="16"/>
        <v>94.1</v>
      </c>
      <c r="BI38" s="10" t="s">
        <v>28</v>
      </c>
      <c r="BJ38" s="14">
        <v>229508</v>
      </c>
      <c r="BK38" s="11">
        <v>180000</v>
      </c>
      <c r="BL38" s="28">
        <f t="shared" si="17"/>
        <v>78.4</v>
      </c>
    </row>
    <row r="39" spans="1:64" s="27" customFormat="1" ht="16.5" customHeight="1">
      <c r="A39" s="10" t="s">
        <v>32</v>
      </c>
      <c r="B39" s="14">
        <v>151875</v>
      </c>
      <c r="C39" s="11">
        <v>146258</v>
      </c>
      <c r="D39" s="28">
        <f t="shared" si="18"/>
        <v>96.3</v>
      </c>
      <c r="E39" s="49">
        <v>6541</v>
      </c>
      <c r="F39" s="11">
        <v>6335</v>
      </c>
      <c r="G39" s="28">
        <f t="shared" si="0"/>
        <v>96.9</v>
      </c>
      <c r="H39" s="14">
        <v>133789</v>
      </c>
      <c r="I39" s="52">
        <v>128378</v>
      </c>
      <c r="J39" s="28">
        <f t="shared" si="1"/>
        <v>96</v>
      </c>
      <c r="K39" s="10" t="s">
        <v>32</v>
      </c>
      <c r="L39" s="14">
        <v>7698</v>
      </c>
      <c r="M39" s="11">
        <v>7698</v>
      </c>
      <c r="N39" s="28">
        <f t="shared" si="2"/>
        <v>100</v>
      </c>
      <c r="O39" s="14">
        <v>3847</v>
      </c>
      <c r="P39" s="11">
        <v>3847</v>
      </c>
      <c r="Q39" s="28">
        <f t="shared" si="3"/>
        <v>100</v>
      </c>
      <c r="R39" s="14">
        <v>195881</v>
      </c>
      <c r="S39" s="11">
        <v>192745</v>
      </c>
      <c r="T39" s="28">
        <f t="shared" si="4"/>
        <v>98.4</v>
      </c>
      <c r="U39" s="10" t="s">
        <v>32</v>
      </c>
      <c r="V39" s="14">
        <v>32791</v>
      </c>
      <c r="W39" s="11">
        <v>32262</v>
      </c>
      <c r="X39" s="28">
        <f t="shared" si="5"/>
        <v>98.4</v>
      </c>
      <c r="Y39" s="14">
        <v>76142</v>
      </c>
      <c r="Z39" s="11">
        <v>74914</v>
      </c>
      <c r="AA39" s="28">
        <f t="shared" si="6"/>
        <v>98.4</v>
      </c>
      <c r="AB39" s="14">
        <v>85415</v>
      </c>
      <c r="AC39" s="11">
        <v>84036</v>
      </c>
      <c r="AD39" s="28">
        <f t="shared" si="7"/>
        <v>98.4</v>
      </c>
      <c r="AE39" s="10" t="s">
        <v>32</v>
      </c>
      <c r="AF39" s="14">
        <v>1533</v>
      </c>
      <c r="AG39" s="11">
        <v>1533</v>
      </c>
      <c r="AH39" s="28">
        <f t="shared" si="8"/>
        <v>100</v>
      </c>
      <c r="AI39" s="14">
        <v>15755</v>
      </c>
      <c r="AJ39" s="11">
        <v>15685</v>
      </c>
      <c r="AK39" s="28">
        <f t="shared" si="24"/>
        <v>99.6</v>
      </c>
      <c r="AL39" s="14">
        <v>977</v>
      </c>
      <c r="AM39" s="11">
        <v>977</v>
      </c>
      <c r="AN39" s="28">
        <f t="shared" si="21"/>
        <v>100</v>
      </c>
      <c r="AO39" s="10" t="s">
        <v>32</v>
      </c>
      <c r="AP39" s="14">
        <v>32887</v>
      </c>
      <c r="AQ39" s="11">
        <v>32887</v>
      </c>
      <c r="AR39" s="28">
        <f t="shared" si="11"/>
        <v>100</v>
      </c>
      <c r="AS39" s="14">
        <v>0</v>
      </c>
      <c r="AT39" s="11">
        <v>0</v>
      </c>
      <c r="AU39" s="28">
        <f t="shared" si="12"/>
        <v>0</v>
      </c>
      <c r="AV39" s="14">
        <v>0</v>
      </c>
      <c r="AW39" s="11">
        <v>0</v>
      </c>
      <c r="AX39" s="28">
        <f t="shared" si="13"/>
        <v>0</v>
      </c>
      <c r="AY39" s="10" t="s">
        <v>32</v>
      </c>
      <c r="AZ39" s="14">
        <v>0</v>
      </c>
      <c r="BA39" s="11">
        <v>0</v>
      </c>
      <c r="BB39" s="28">
        <f t="shared" si="14"/>
        <v>0</v>
      </c>
      <c r="BC39" s="14">
        <v>0</v>
      </c>
      <c r="BD39" s="11">
        <v>0</v>
      </c>
      <c r="BE39" s="28">
        <f t="shared" si="15"/>
        <v>0</v>
      </c>
      <c r="BF39" s="14">
        <f t="shared" si="22"/>
        <v>397375</v>
      </c>
      <c r="BG39" s="11">
        <f t="shared" si="23"/>
        <v>388552</v>
      </c>
      <c r="BH39" s="28">
        <f t="shared" si="16"/>
        <v>97.8</v>
      </c>
      <c r="BI39" s="10" t="s">
        <v>32</v>
      </c>
      <c r="BJ39" s="14">
        <v>80479</v>
      </c>
      <c r="BK39" s="11">
        <v>72222</v>
      </c>
      <c r="BL39" s="28">
        <f t="shared" si="17"/>
        <v>89.7</v>
      </c>
    </row>
    <row r="40" spans="1:64" s="27" customFormat="1" ht="16.5" customHeight="1">
      <c r="A40" s="16" t="s">
        <v>33</v>
      </c>
      <c r="B40" s="15">
        <v>190796</v>
      </c>
      <c r="C40" s="12">
        <v>187915</v>
      </c>
      <c r="D40" s="29">
        <f t="shared" si="18"/>
        <v>98.5</v>
      </c>
      <c r="E40" s="50">
        <v>8629</v>
      </c>
      <c r="F40" s="12">
        <v>8482</v>
      </c>
      <c r="G40" s="29">
        <f t="shared" si="0"/>
        <v>98.3</v>
      </c>
      <c r="H40" s="15">
        <v>148901</v>
      </c>
      <c r="I40" s="53">
        <v>146267</v>
      </c>
      <c r="J40" s="29">
        <f t="shared" si="1"/>
        <v>98.2</v>
      </c>
      <c r="K40" s="16" t="s">
        <v>33</v>
      </c>
      <c r="L40" s="15">
        <v>10908</v>
      </c>
      <c r="M40" s="12">
        <v>10878</v>
      </c>
      <c r="N40" s="29">
        <f t="shared" si="2"/>
        <v>99.7</v>
      </c>
      <c r="O40" s="15">
        <v>22358</v>
      </c>
      <c r="P40" s="12">
        <v>22288</v>
      </c>
      <c r="Q40" s="29">
        <f t="shared" si="3"/>
        <v>99.7</v>
      </c>
      <c r="R40" s="15">
        <v>246932</v>
      </c>
      <c r="S40" s="12">
        <v>243790</v>
      </c>
      <c r="T40" s="29">
        <f t="shared" si="4"/>
        <v>98.7</v>
      </c>
      <c r="U40" s="16" t="s">
        <v>33</v>
      </c>
      <c r="V40" s="15">
        <v>60744</v>
      </c>
      <c r="W40" s="12">
        <v>59968</v>
      </c>
      <c r="X40" s="29">
        <f t="shared" si="5"/>
        <v>98.7</v>
      </c>
      <c r="Y40" s="15">
        <v>132308</v>
      </c>
      <c r="Z40" s="12">
        <v>130617</v>
      </c>
      <c r="AA40" s="29">
        <f t="shared" si="6"/>
        <v>98.7</v>
      </c>
      <c r="AB40" s="15">
        <v>52873</v>
      </c>
      <c r="AC40" s="12">
        <v>52198</v>
      </c>
      <c r="AD40" s="29">
        <f t="shared" si="7"/>
        <v>98.7</v>
      </c>
      <c r="AE40" s="16" t="s">
        <v>33</v>
      </c>
      <c r="AF40" s="15">
        <v>1007</v>
      </c>
      <c r="AG40" s="12">
        <v>1007</v>
      </c>
      <c r="AH40" s="29">
        <f t="shared" si="8"/>
        <v>100</v>
      </c>
      <c r="AI40" s="15">
        <v>24058</v>
      </c>
      <c r="AJ40" s="12">
        <v>23797</v>
      </c>
      <c r="AK40" s="29">
        <f t="shared" si="24"/>
        <v>98.9</v>
      </c>
      <c r="AL40" s="15">
        <v>1826</v>
      </c>
      <c r="AM40" s="12">
        <v>1826</v>
      </c>
      <c r="AN40" s="29">
        <f t="shared" si="21"/>
        <v>100</v>
      </c>
      <c r="AO40" s="16" t="s">
        <v>33</v>
      </c>
      <c r="AP40" s="15">
        <v>34007</v>
      </c>
      <c r="AQ40" s="12">
        <v>34007</v>
      </c>
      <c r="AR40" s="29">
        <f t="shared" si="11"/>
        <v>100</v>
      </c>
      <c r="AS40" s="15">
        <v>0</v>
      </c>
      <c r="AT40" s="12">
        <v>0</v>
      </c>
      <c r="AU40" s="29">
        <f t="shared" si="12"/>
        <v>0</v>
      </c>
      <c r="AV40" s="15">
        <v>0</v>
      </c>
      <c r="AW40" s="12">
        <v>0</v>
      </c>
      <c r="AX40" s="29">
        <f t="shared" si="13"/>
        <v>0</v>
      </c>
      <c r="AY40" s="16" t="s">
        <v>33</v>
      </c>
      <c r="AZ40" s="15">
        <v>0</v>
      </c>
      <c r="BA40" s="12">
        <v>0</v>
      </c>
      <c r="BB40" s="29">
        <f t="shared" si="14"/>
        <v>0</v>
      </c>
      <c r="BC40" s="15">
        <v>0</v>
      </c>
      <c r="BD40" s="12">
        <v>0</v>
      </c>
      <c r="BE40" s="29">
        <f t="shared" si="15"/>
        <v>0</v>
      </c>
      <c r="BF40" s="15">
        <f t="shared" si="22"/>
        <v>497619</v>
      </c>
      <c r="BG40" s="12">
        <f t="shared" si="23"/>
        <v>491335</v>
      </c>
      <c r="BH40" s="29">
        <f t="shared" si="16"/>
        <v>98.7</v>
      </c>
      <c r="BI40" s="16" t="s">
        <v>33</v>
      </c>
      <c r="BJ40" s="15">
        <v>113869</v>
      </c>
      <c r="BK40" s="12">
        <v>105795</v>
      </c>
      <c r="BL40" s="29">
        <f t="shared" si="17"/>
        <v>92.9</v>
      </c>
    </row>
    <row r="41" spans="1:64" s="27" customFormat="1" ht="16.5" customHeight="1">
      <c r="A41" s="16" t="s">
        <v>55</v>
      </c>
      <c r="B41" s="15">
        <v>572935</v>
      </c>
      <c r="C41" s="12">
        <v>536778</v>
      </c>
      <c r="D41" s="29">
        <f t="shared" si="18"/>
        <v>93.7</v>
      </c>
      <c r="E41" s="50">
        <v>26342</v>
      </c>
      <c r="F41" s="12">
        <v>24560</v>
      </c>
      <c r="G41" s="29">
        <f t="shared" si="0"/>
        <v>93.2</v>
      </c>
      <c r="H41" s="14">
        <v>499856</v>
      </c>
      <c r="I41" s="18">
        <v>466047</v>
      </c>
      <c r="J41" s="29">
        <f t="shared" si="1"/>
        <v>93.2</v>
      </c>
      <c r="K41" s="16" t="s">
        <v>55</v>
      </c>
      <c r="L41" s="15">
        <v>28061</v>
      </c>
      <c r="M41" s="12">
        <v>27721</v>
      </c>
      <c r="N41" s="29">
        <f t="shared" si="2"/>
        <v>98.8</v>
      </c>
      <c r="O41" s="15">
        <v>18676</v>
      </c>
      <c r="P41" s="12">
        <v>18450</v>
      </c>
      <c r="Q41" s="29">
        <f t="shared" si="3"/>
        <v>98.8</v>
      </c>
      <c r="R41" s="15">
        <v>797036</v>
      </c>
      <c r="S41" s="12">
        <v>757389</v>
      </c>
      <c r="T41" s="29">
        <f t="shared" si="4"/>
        <v>95</v>
      </c>
      <c r="U41" s="16" t="s">
        <v>55</v>
      </c>
      <c r="V41" s="15">
        <v>149785</v>
      </c>
      <c r="W41" s="12">
        <v>142327</v>
      </c>
      <c r="X41" s="29">
        <f t="shared" si="5"/>
        <v>95</v>
      </c>
      <c r="Y41" s="15">
        <v>337188</v>
      </c>
      <c r="Z41" s="12">
        <v>320400</v>
      </c>
      <c r="AA41" s="29">
        <f t="shared" si="6"/>
        <v>95</v>
      </c>
      <c r="AB41" s="15">
        <v>309333</v>
      </c>
      <c r="AC41" s="12">
        <v>293932</v>
      </c>
      <c r="AD41" s="29">
        <f t="shared" si="7"/>
        <v>95</v>
      </c>
      <c r="AE41" s="16" t="s">
        <v>55</v>
      </c>
      <c r="AF41" s="15">
        <v>730</v>
      </c>
      <c r="AG41" s="12">
        <v>730</v>
      </c>
      <c r="AH41" s="29">
        <f t="shared" si="8"/>
        <v>100</v>
      </c>
      <c r="AI41" s="15">
        <v>61838</v>
      </c>
      <c r="AJ41" s="12">
        <v>58332</v>
      </c>
      <c r="AK41" s="29">
        <f t="shared" si="24"/>
        <v>94.3</v>
      </c>
      <c r="AL41" s="15">
        <v>4963</v>
      </c>
      <c r="AM41" s="12">
        <v>4963</v>
      </c>
      <c r="AN41" s="29">
        <f t="shared" si="21"/>
        <v>100</v>
      </c>
      <c r="AO41" s="16" t="s">
        <v>55</v>
      </c>
      <c r="AP41" s="15">
        <v>79437</v>
      </c>
      <c r="AQ41" s="12">
        <v>79437</v>
      </c>
      <c r="AR41" s="29">
        <f t="shared" si="11"/>
        <v>100</v>
      </c>
      <c r="AS41" s="15">
        <v>0</v>
      </c>
      <c r="AT41" s="12">
        <v>0</v>
      </c>
      <c r="AU41" s="29">
        <f t="shared" si="12"/>
        <v>0</v>
      </c>
      <c r="AV41" s="15">
        <v>0</v>
      </c>
      <c r="AW41" s="12">
        <v>0</v>
      </c>
      <c r="AX41" s="29">
        <f t="shared" si="13"/>
        <v>0</v>
      </c>
      <c r="AY41" s="16" t="s">
        <v>55</v>
      </c>
      <c r="AZ41" s="15">
        <v>0</v>
      </c>
      <c r="BA41" s="12">
        <v>0</v>
      </c>
      <c r="BB41" s="29">
        <f t="shared" si="14"/>
        <v>0</v>
      </c>
      <c r="BC41" s="15">
        <v>0</v>
      </c>
      <c r="BD41" s="12">
        <v>0</v>
      </c>
      <c r="BE41" s="29">
        <f t="shared" si="15"/>
        <v>0</v>
      </c>
      <c r="BF41" s="15">
        <f t="shared" si="22"/>
        <v>1516209</v>
      </c>
      <c r="BG41" s="12">
        <f t="shared" si="23"/>
        <v>1436899</v>
      </c>
      <c r="BH41" s="29">
        <f t="shared" si="16"/>
        <v>94.8</v>
      </c>
      <c r="BI41" s="16" t="s">
        <v>55</v>
      </c>
      <c r="BJ41" s="15">
        <v>443037</v>
      </c>
      <c r="BK41" s="12">
        <v>360156</v>
      </c>
      <c r="BL41" s="29">
        <f t="shared" si="17"/>
        <v>81.3</v>
      </c>
    </row>
    <row r="42" spans="1:64" s="27" customFormat="1" ht="16.5" customHeight="1">
      <c r="A42" s="6" t="s">
        <v>29</v>
      </c>
      <c r="B42" s="15">
        <v>414406</v>
      </c>
      <c r="C42" s="12">
        <v>391469</v>
      </c>
      <c r="D42" s="29">
        <f t="shared" si="18"/>
        <v>94.5</v>
      </c>
      <c r="E42" s="50">
        <v>19448</v>
      </c>
      <c r="F42" s="53">
        <v>18262</v>
      </c>
      <c r="G42" s="29">
        <f t="shared" si="0"/>
        <v>93.9</v>
      </c>
      <c r="H42" s="19">
        <v>353243</v>
      </c>
      <c r="I42" s="54">
        <v>331693</v>
      </c>
      <c r="J42" s="32">
        <f t="shared" si="1"/>
        <v>93.9</v>
      </c>
      <c r="K42" s="6" t="s">
        <v>29</v>
      </c>
      <c r="L42" s="15">
        <v>24519</v>
      </c>
      <c r="M42" s="12">
        <v>24315</v>
      </c>
      <c r="N42" s="29">
        <f t="shared" si="2"/>
        <v>99.2</v>
      </c>
      <c r="O42" s="15">
        <v>17196</v>
      </c>
      <c r="P42" s="12">
        <v>17199</v>
      </c>
      <c r="Q42" s="29">
        <f t="shared" si="3"/>
        <v>100</v>
      </c>
      <c r="R42" s="15">
        <v>1223717</v>
      </c>
      <c r="S42" s="12">
        <v>1156284</v>
      </c>
      <c r="T42" s="29">
        <f t="shared" si="4"/>
        <v>94.5</v>
      </c>
      <c r="U42" s="6" t="s">
        <v>29</v>
      </c>
      <c r="V42" s="15">
        <v>144868</v>
      </c>
      <c r="W42" s="12">
        <v>136209</v>
      </c>
      <c r="X42" s="29">
        <f t="shared" si="5"/>
        <v>94</v>
      </c>
      <c r="Y42" s="15">
        <v>265890</v>
      </c>
      <c r="Z42" s="12">
        <v>249999</v>
      </c>
      <c r="AA42" s="29">
        <f t="shared" si="6"/>
        <v>94</v>
      </c>
      <c r="AB42" s="15">
        <v>717506</v>
      </c>
      <c r="AC42" s="12">
        <v>674623</v>
      </c>
      <c r="AD42" s="29">
        <f t="shared" si="7"/>
        <v>94</v>
      </c>
      <c r="AE42" s="6" t="s">
        <v>29</v>
      </c>
      <c r="AF42" s="15">
        <v>95453</v>
      </c>
      <c r="AG42" s="53">
        <v>95453</v>
      </c>
      <c r="AH42" s="29">
        <f t="shared" si="8"/>
        <v>100</v>
      </c>
      <c r="AI42" s="15">
        <v>45658</v>
      </c>
      <c r="AJ42" s="12">
        <v>43680</v>
      </c>
      <c r="AK42" s="29">
        <f t="shared" si="24"/>
        <v>95.7</v>
      </c>
      <c r="AL42" s="15">
        <v>2572</v>
      </c>
      <c r="AM42" s="12">
        <v>2572</v>
      </c>
      <c r="AN42" s="29">
        <f t="shared" si="21"/>
        <v>100</v>
      </c>
      <c r="AO42" s="6" t="s">
        <v>29</v>
      </c>
      <c r="AP42" s="15">
        <v>97368</v>
      </c>
      <c r="AQ42" s="12">
        <v>97368</v>
      </c>
      <c r="AR42" s="29">
        <f t="shared" si="11"/>
        <v>100</v>
      </c>
      <c r="AS42" s="15">
        <v>0</v>
      </c>
      <c r="AT42" s="12">
        <v>0</v>
      </c>
      <c r="AU42" s="29">
        <f t="shared" si="12"/>
        <v>0</v>
      </c>
      <c r="AV42" s="15">
        <v>0</v>
      </c>
      <c r="AW42" s="12">
        <v>0</v>
      </c>
      <c r="AX42" s="29">
        <f t="shared" si="13"/>
        <v>0</v>
      </c>
      <c r="AY42" s="6" t="s">
        <v>29</v>
      </c>
      <c r="AZ42" s="15">
        <v>6562</v>
      </c>
      <c r="BA42" s="12">
        <v>6562</v>
      </c>
      <c r="BB42" s="29">
        <f t="shared" si="14"/>
        <v>100</v>
      </c>
      <c r="BC42" s="15">
        <v>0</v>
      </c>
      <c r="BD42" s="12">
        <v>0</v>
      </c>
      <c r="BE42" s="29">
        <f t="shared" si="15"/>
        <v>0</v>
      </c>
      <c r="BF42" s="15">
        <f t="shared" si="22"/>
        <v>1790283</v>
      </c>
      <c r="BG42" s="12">
        <f t="shared" si="23"/>
        <v>1697935</v>
      </c>
      <c r="BH42" s="29">
        <f t="shared" si="16"/>
        <v>94.8</v>
      </c>
      <c r="BI42" s="6" t="s">
        <v>29</v>
      </c>
      <c r="BJ42" s="15">
        <v>300877</v>
      </c>
      <c r="BK42" s="12">
        <v>243666</v>
      </c>
      <c r="BL42" s="29">
        <f t="shared" si="17"/>
        <v>81</v>
      </c>
    </row>
    <row r="43" spans="1:64" s="27" customFormat="1" ht="16.5" customHeight="1" thickBot="1">
      <c r="A43" s="33" t="s">
        <v>0</v>
      </c>
      <c r="B43" s="34">
        <f>SUM(B24:B42)</f>
        <v>9214780</v>
      </c>
      <c r="C43" s="35">
        <f>SUM(C24:C42)</f>
        <v>8941342</v>
      </c>
      <c r="D43" s="36">
        <f t="shared" si="18"/>
        <v>97</v>
      </c>
      <c r="E43" s="34">
        <f>SUM(E24:E42)</f>
        <v>366560</v>
      </c>
      <c r="F43" s="37">
        <f>SUM(F24:F42)</f>
        <v>353582</v>
      </c>
      <c r="G43" s="36">
        <f t="shared" si="0"/>
        <v>96.5</v>
      </c>
      <c r="H43" s="34">
        <f>SUM(H24:H42)</f>
        <v>7539533</v>
      </c>
      <c r="I43" s="37">
        <f>SUM(I24:I42)</f>
        <v>7288031</v>
      </c>
      <c r="J43" s="36">
        <f>IF(ISERROR(ROUND(I43/H43*100,1)),0,ROUND(I43/H43*100,1))</f>
        <v>96.7</v>
      </c>
      <c r="K43" s="33" t="s">
        <v>0</v>
      </c>
      <c r="L43" s="34">
        <f>SUM(L24:L42)</f>
        <v>610412</v>
      </c>
      <c r="M43" s="37">
        <f>SUM(M24:M42)</f>
        <v>604961</v>
      </c>
      <c r="N43" s="36">
        <f t="shared" si="2"/>
        <v>99.1</v>
      </c>
      <c r="O43" s="34">
        <f>SUM(O24:O42)</f>
        <v>698275</v>
      </c>
      <c r="P43" s="37">
        <f>SUM(P24:P42)</f>
        <v>694768</v>
      </c>
      <c r="Q43" s="36">
        <f t="shared" si="3"/>
        <v>99.5</v>
      </c>
      <c r="R43" s="34">
        <f>SUM(R24:R42)</f>
        <v>14748351</v>
      </c>
      <c r="S43" s="37">
        <f>SUM(S24:S42)</f>
        <v>14159580</v>
      </c>
      <c r="T43" s="36">
        <f t="shared" si="4"/>
        <v>96</v>
      </c>
      <c r="U43" s="33" t="s">
        <v>0</v>
      </c>
      <c r="V43" s="34">
        <f>SUM(V24:V42)</f>
        <v>3107991</v>
      </c>
      <c r="W43" s="35">
        <f>SUM(W24:W42)</f>
        <v>2987229</v>
      </c>
      <c r="X43" s="36">
        <f t="shared" si="5"/>
        <v>96.1</v>
      </c>
      <c r="Y43" s="34">
        <f>SUM(Y24:Y42)</f>
        <v>5498217</v>
      </c>
      <c r="Z43" s="37">
        <f>SUM(Z24:Z42)</f>
        <v>5275534</v>
      </c>
      <c r="AA43" s="36">
        <f t="shared" si="6"/>
        <v>95.9</v>
      </c>
      <c r="AB43" s="34">
        <f>SUM(AB24:AB42)</f>
        <v>5839863</v>
      </c>
      <c r="AC43" s="37">
        <f>SUM(AC24:AC42)</f>
        <v>5594537</v>
      </c>
      <c r="AD43" s="36">
        <f t="shared" si="7"/>
        <v>95.8</v>
      </c>
      <c r="AE43" s="33" t="s">
        <v>0</v>
      </c>
      <c r="AF43" s="34">
        <f>SUM(AF24:AF42)</f>
        <v>302280</v>
      </c>
      <c r="AG43" s="37">
        <f>SUM(AG24:AG42)</f>
        <v>302280</v>
      </c>
      <c r="AH43" s="36">
        <f t="shared" si="8"/>
        <v>100</v>
      </c>
      <c r="AI43" s="34">
        <f>SUM(AI24:AI42)</f>
        <v>852401</v>
      </c>
      <c r="AJ43" s="37">
        <f>SUM(AJ24:AJ42)</f>
        <v>824508</v>
      </c>
      <c r="AK43" s="36">
        <f t="shared" si="24"/>
        <v>96.7</v>
      </c>
      <c r="AL43" s="34">
        <f>SUM(AL24:AL42)</f>
        <v>67043</v>
      </c>
      <c r="AM43" s="37">
        <f>SUM(AM24:AM42)</f>
        <v>67043</v>
      </c>
      <c r="AN43" s="36">
        <f t="shared" si="21"/>
        <v>100</v>
      </c>
      <c r="AO43" s="33" t="s">
        <v>0</v>
      </c>
      <c r="AP43" s="34">
        <f>SUM(AP24:AP42)</f>
        <v>1622680</v>
      </c>
      <c r="AQ43" s="37">
        <f>SUM(AQ24:AQ42)</f>
        <v>1622680</v>
      </c>
      <c r="AR43" s="36">
        <f t="shared" si="11"/>
        <v>100</v>
      </c>
      <c r="AS43" s="34">
        <f>SUM(AS24:AS42)</f>
        <v>3539</v>
      </c>
      <c r="AT43" s="37">
        <f>SUM(AT24:AT42)</f>
        <v>3539</v>
      </c>
      <c r="AU43" s="36">
        <f t="shared" si="12"/>
        <v>100</v>
      </c>
      <c r="AV43" s="34">
        <f>SUM(AV24:AV42)</f>
        <v>0</v>
      </c>
      <c r="AW43" s="37">
        <f>SUM(AW24:AW42)</f>
        <v>0</v>
      </c>
      <c r="AX43" s="36">
        <f t="shared" si="13"/>
        <v>0</v>
      </c>
      <c r="AY43" s="33" t="s">
        <v>0</v>
      </c>
      <c r="AZ43" s="34">
        <f>SUM(AZ24:AZ42)</f>
        <v>98387</v>
      </c>
      <c r="BA43" s="37">
        <f>SUM(BA24:BA42)</f>
        <v>98387</v>
      </c>
      <c r="BB43" s="36">
        <f t="shared" si="14"/>
        <v>100</v>
      </c>
      <c r="BC43" s="34">
        <f>SUM(BC24:BC42)</f>
        <v>0</v>
      </c>
      <c r="BD43" s="37">
        <f>SUM(BD24:BD42)</f>
        <v>0</v>
      </c>
      <c r="BE43" s="36">
        <f t="shared" si="15"/>
        <v>0</v>
      </c>
      <c r="BF43" s="34">
        <f>SUM(BF24:BF42)</f>
        <v>26607181</v>
      </c>
      <c r="BG43" s="37">
        <f>SUM(BG24:BG42)</f>
        <v>25717079</v>
      </c>
      <c r="BH43" s="36">
        <f>IF(ISERROR(ROUND(BG43/BF43*100,1)),0,ROUND(BG43/BF43*100,1))</f>
        <v>96.7</v>
      </c>
      <c r="BI43" s="33" t="s">
        <v>0</v>
      </c>
      <c r="BJ43" s="34">
        <f>SUM(BJ24:BJ42)</f>
        <v>4775221</v>
      </c>
      <c r="BK43" s="37">
        <f>SUM(BK24:BK42)</f>
        <v>4061368</v>
      </c>
      <c r="BL43" s="36">
        <f t="shared" si="17"/>
        <v>85.1</v>
      </c>
    </row>
    <row r="44" spans="1:64" s="27" customFormat="1" ht="16.5" customHeight="1" thickTop="1">
      <c r="A44" s="38" t="s">
        <v>1</v>
      </c>
      <c r="B44" s="39">
        <f>SUM(B23,B43)</f>
        <v>66820853</v>
      </c>
      <c r="C44" s="64">
        <f>SUM(C23,C43)</f>
        <v>65443046</v>
      </c>
      <c r="D44" s="66">
        <f t="shared" si="18"/>
        <v>97.9</v>
      </c>
      <c r="E44" s="39">
        <f>SUM(E23,E43)</f>
        <v>2146143</v>
      </c>
      <c r="F44" s="64">
        <f>SUM(F23,F43)</f>
        <v>2094280</v>
      </c>
      <c r="G44" s="68">
        <f t="shared" si="0"/>
        <v>97.6</v>
      </c>
      <c r="H44" s="67">
        <f>SUM(H23,H43)</f>
        <v>52923700</v>
      </c>
      <c r="I44" s="64">
        <f>SUM(I23,I43)</f>
        <v>51697144</v>
      </c>
      <c r="J44" s="68">
        <f t="shared" si="1"/>
        <v>97.7</v>
      </c>
      <c r="K44" s="38" t="s">
        <v>1</v>
      </c>
      <c r="L44" s="67">
        <f>SUM(L23,L43)</f>
        <v>3995138</v>
      </c>
      <c r="M44" s="64">
        <f>SUM(M23,M43)</f>
        <v>3956927</v>
      </c>
      <c r="N44" s="66">
        <f t="shared" si="2"/>
        <v>99</v>
      </c>
      <c r="O44" s="39">
        <f>SUM(O23,O43)</f>
        <v>7755872</v>
      </c>
      <c r="P44" s="64">
        <f>SUM(P23,P43)</f>
        <v>7694695</v>
      </c>
      <c r="Q44" s="68">
        <f t="shared" si="3"/>
        <v>99.2</v>
      </c>
      <c r="R44" s="67">
        <f>SUM(R23,R43)</f>
        <v>81695467</v>
      </c>
      <c r="S44" s="64">
        <f>SUM(S23,S43)</f>
        <v>78988193</v>
      </c>
      <c r="T44" s="68">
        <f t="shared" si="4"/>
        <v>96.7</v>
      </c>
      <c r="U44" s="38" t="s">
        <v>1</v>
      </c>
      <c r="V44" s="67">
        <f>SUM(V23,V43)</f>
        <v>21229278</v>
      </c>
      <c r="W44" s="64">
        <f>SUM(W23,W43)</f>
        <v>20545010</v>
      </c>
      <c r="X44" s="66">
        <f t="shared" si="5"/>
        <v>96.8</v>
      </c>
      <c r="Y44" s="39">
        <f>SUM(Y23,Y43)</f>
        <v>34286644</v>
      </c>
      <c r="Z44" s="64">
        <f>SUM(Z23,Z43)</f>
        <v>33123263</v>
      </c>
      <c r="AA44" s="68">
        <f t="shared" si="6"/>
        <v>96.6</v>
      </c>
      <c r="AB44" s="67">
        <f>SUM(AB23,AB43)</f>
        <v>24707137</v>
      </c>
      <c r="AC44" s="64">
        <f>SUM(AC23,AC43)</f>
        <v>23847512</v>
      </c>
      <c r="AD44" s="68">
        <f t="shared" si="7"/>
        <v>96.5</v>
      </c>
      <c r="AE44" s="38" t="s">
        <v>1</v>
      </c>
      <c r="AF44" s="39">
        <f>SUM(AF23,AF43)</f>
        <v>1472408</v>
      </c>
      <c r="AG44" s="64">
        <f>SUM(AG23,AG43)</f>
        <v>1472408</v>
      </c>
      <c r="AH44" s="68">
        <f t="shared" si="8"/>
        <v>100</v>
      </c>
      <c r="AI44" s="67">
        <f>SUM(AI23,AI43)</f>
        <v>4328821</v>
      </c>
      <c r="AJ44" s="64">
        <f>SUM(AJ23,AJ43)</f>
        <v>4191514</v>
      </c>
      <c r="AK44" s="66">
        <f t="shared" si="24"/>
        <v>96.8</v>
      </c>
      <c r="AL44" s="39">
        <f>SUM(AL23,AL43)</f>
        <v>355198</v>
      </c>
      <c r="AM44" s="64">
        <f>SUM(AM23,AM43)</f>
        <v>355198</v>
      </c>
      <c r="AN44" s="68">
        <f>IF(ISERROR(ROUND(AM44/AL44*100,1)),0,ROUND(AM44/AL44*100,1))</f>
        <v>100</v>
      </c>
      <c r="AO44" s="38" t="s">
        <v>1</v>
      </c>
      <c r="AP44" s="39">
        <f>SUM(AP23,AP43)</f>
        <v>9324091</v>
      </c>
      <c r="AQ44" s="64">
        <f>SUM(AQ23,AQ43)</f>
        <v>9324074</v>
      </c>
      <c r="AR44" s="68">
        <f t="shared" si="11"/>
        <v>100</v>
      </c>
      <c r="AS44" s="67">
        <f>SUM(AS23,AS43)</f>
        <v>9609</v>
      </c>
      <c r="AT44" s="64">
        <f>SUM(AT23,AT43)</f>
        <v>9609</v>
      </c>
      <c r="AU44" s="66">
        <f t="shared" si="12"/>
        <v>100</v>
      </c>
      <c r="AV44" s="39">
        <f>SUM(AV23,AV43)</f>
        <v>22803</v>
      </c>
      <c r="AW44" s="64">
        <f>SUM(AW23,AW43)</f>
        <v>87</v>
      </c>
      <c r="AX44" s="68">
        <f t="shared" si="13"/>
        <v>0.4</v>
      </c>
      <c r="AY44" s="38" t="s">
        <v>1</v>
      </c>
      <c r="AZ44" s="67">
        <f>SUM(AZ23,AZ43)</f>
        <v>386550</v>
      </c>
      <c r="BA44" s="64">
        <f>SUM(BA23,BA43)</f>
        <v>376980</v>
      </c>
      <c r="BB44" s="68">
        <f t="shared" si="14"/>
        <v>97.5</v>
      </c>
      <c r="BC44" s="39">
        <f>SUM(BC23,BC43)</f>
        <v>2236051</v>
      </c>
      <c r="BD44" s="64">
        <f>SUM(BD23,BD43)</f>
        <v>2190192</v>
      </c>
      <c r="BE44" s="68">
        <f t="shared" si="15"/>
        <v>97.9</v>
      </c>
      <c r="BF44" s="67">
        <f>SUM(BF23,BF43)</f>
        <v>165179443</v>
      </c>
      <c r="BG44" s="64">
        <f>SUM(BG23,BG43)</f>
        <v>160878893</v>
      </c>
      <c r="BH44" s="68">
        <f t="shared" si="16"/>
        <v>97.4</v>
      </c>
      <c r="BI44" s="38" t="s">
        <v>1</v>
      </c>
      <c r="BJ44" s="67">
        <f>SUM(BJ23,BJ43)</f>
        <v>24034958</v>
      </c>
      <c r="BK44" s="64">
        <f>SUM(BK23,BK43)</f>
        <v>20541987</v>
      </c>
      <c r="BL44" s="24">
        <f t="shared" si="17"/>
        <v>85.5</v>
      </c>
    </row>
    <row r="45" spans="1:65" s="27" customFormat="1" ht="16.5" customHeight="1">
      <c r="A45" s="10" t="s">
        <v>4</v>
      </c>
      <c r="B45" s="79">
        <v>66858783</v>
      </c>
      <c r="C45" s="80">
        <v>65433291</v>
      </c>
      <c r="D45" s="81">
        <v>97.9</v>
      </c>
      <c r="E45" s="79">
        <v>2167344</v>
      </c>
      <c r="F45" s="80">
        <v>2112851</v>
      </c>
      <c r="G45" s="81">
        <v>97.5</v>
      </c>
      <c r="H45" s="79">
        <v>52880207</v>
      </c>
      <c r="I45" s="80">
        <v>51604448</v>
      </c>
      <c r="J45" s="81">
        <v>97.6</v>
      </c>
      <c r="K45" s="10" t="s">
        <v>4</v>
      </c>
      <c r="L45" s="79">
        <v>3988079</v>
      </c>
      <c r="M45" s="80">
        <v>3952487</v>
      </c>
      <c r="N45" s="81">
        <v>99.1</v>
      </c>
      <c r="O45" s="79">
        <v>7823153</v>
      </c>
      <c r="P45" s="80">
        <v>7763505</v>
      </c>
      <c r="Q45" s="81">
        <v>99.2</v>
      </c>
      <c r="R45" s="79">
        <v>74911135</v>
      </c>
      <c r="S45" s="80">
        <v>72199481</v>
      </c>
      <c r="T45" s="81">
        <v>96.4</v>
      </c>
      <c r="U45" s="10" t="s">
        <v>4</v>
      </c>
      <c r="V45" s="79">
        <v>21299245</v>
      </c>
      <c r="W45" s="80">
        <v>20557375</v>
      </c>
      <c r="X45" s="81">
        <v>96.5</v>
      </c>
      <c r="Y45" s="79">
        <v>31962652</v>
      </c>
      <c r="Z45" s="80">
        <v>30794091</v>
      </c>
      <c r="AA45" s="81">
        <v>96.3</v>
      </c>
      <c r="AB45" s="79">
        <v>20114379</v>
      </c>
      <c r="AC45" s="80">
        <v>19313156</v>
      </c>
      <c r="AD45" s="81">
        <v>96</v>
      </c>
      <c r="AE45" s="10" t="s">
        <v>4</v>
      </c>
      <c r="AF45" s="79">
        <v>1534859</v>
      </c>
      <c r="AG45" s="80">
        <v>1534859</v>
      </c>
      <c r="AH45" s="81">
        <v>100</v>
      </c>
      <c r="AI45" s="79">
        <v>4234947</v>
      </c>
      <c r="AJ45" s="80">
        <v>4099349</v>
      </c>
      <c r="AK45" s="28">
        <v>96.8</v>
      </c>
      <c r="AL45" s="79">
        <v>204879</v>
      </c>
      <c r="AM45" s="80">
        <v>204878</v>
      </c>
      <c r="AN45" s="28">
        <v>100</v>
      </c>
      <c r="AO45" s="10" t="s">
        <v>4</v>
      </c>
      <c r="AP45" s="79">
        <v>8861423</v>
      </c>
      <c r="AQ45" s="80">
        <v>8861406</v>
      </c>
      <c r="AR45" s="28">
        <v>100</v>
      </c>
      <c r="AS45" s="79">
        <v>10425</v>
      </c>
      <c r="AT45" s="82">
        <v>10425</v>
      </c>
      <c r="AU45" s="28">
        <v>100</v>
      </c>
      <c r="AV45" s="79">
        <v>22803</v>
      </c>
      <c r="AW45" s="80">
        <v>0</v>
      </c>
      <c r="AX45" s="28">
        <v>0</v>
      </c>
      <c r="AY45" s="10" t="s">
        <v>4</v>
      </c>
      <c r="AZ45" s="79">
        <v>323713</v>
      </c>
      <c r="BA45" s="80">
        <v>317184</v>
      </c>
      <c r="BB45" s="28">
        <v>98</v>
      </c>
      <c r="BC45" s="79">
        <v>2150811</v>
      </c>
      <c r="BD45" s="80">
        <v>2099616</v>
      </c>
      <c r="BE45" s="28">
        <v>97.6</v>
      </c>
      <c r="BF45" s="83">
        <v>165031366</v>
      </c>
      <c r="BG45" s="84">
        <v>160728521</v>
      </c>
      <c r="BH45" s="28">
        <v>97.4</v>
      </c>
      <c r="BI45" s="10" t="s">
        <v>4</v>
      </c>
      <c r="BJ45" s="79">
        <v>25533845</v>
      </c>
      <c r="BK45" s="80">
        <v>21707727</v>
      </c>
      <c r="BL45" s="28">
        <v>85</v>
      </c>
      <c r="BM45" s="65"/>
    </row>
    <row r="46" spans="1:64" s="27" customFormat="1" ht="16.5" customHeight="1">
      <c r="A46" s="40" t="s">
        <v>2</v>
      </c>
      <c r="B46" s="61">
        <f aca="true" t="shared" si="25" ref="B46:AM46">B44-B45</f>
        <v>-37930</v>
      </c>
      <c r="C46" s="62">
        <f t="shared" si="25"/>
        <v>9755</v>
      </c>
      <c r="D46" s="63">
        <f t="shared" si="25"/>
        <v>0</v>
      </c>
      <c r="E46" s="61">
        <f t="shared" si="25"/>
        <v>-21201</v>
      </c>
      <c r="F46" s="62">
        <f t="shared" si="25"/>
        <v>-18571</v>
      </c>
      <c r="G46" s="63">
        <f t="shared" si="25"/>
        <v>0.09999999999999432</v>
      </c>
      <c r="H46" s="61">
        <f t="shared" si="25"/>
        <v>43493</v>
      </c>
      <c r="I46" s="62">
        <f t="shared" si="25"/>
        <v>92696</v>
      </c>
      <c r="J46" s="63">
        <f t="shared" si="25"/>
        <v>0.10000000000000853</v>
      </c>
      <c r="K46" s="40" t="s">
        <v>2</v>
      </c>
      <c r="L46" s="61">
        <f t="shared" si="25"/>
        <v>7059</v>
      </c>
      <c r="M46" s="62">
        <f t="shared" si="25"/>
        <v>4440</v>
      </c>
      <c r="N46" s="63">
        <f t="shared" si="25"/>
        <v>-0.09999999999999432</v>
      </c>
      <c r="O46" s="61">
        <f t="shared" si="25"/>
        <v>-67281</v>
      </c>
      <c r="P46" s="62">
        <f t="shared" si="25"/>
        <v>-68810</v>
      </c>
      <c r="Q46" s="63">
        <f t="shared" si="25"/>
        <v>0</v>
      </c>
      <c r="R46" s="61">
        <f t="shared" si="25"/>
        <v>6784332</v>
      </c>
      <c r="S46" s="62">
        <f t="shared" si="25"/>
        <v>6788712</v>
      </c>
      <c r="T46" s="63">
        <f t="shared" si="25"/>
        <v>0.29999999999999716</v>
      </c>
      <c r="U46" s="40" t="s">
        <v>2</v>
      </c>
      <c r="V46" s="61">
        <f t="shared" si="25"/>
        <v>-69967</v>
      </c>
      <c r="W46" s="62">
        <f t="shared" si="25"/>
        <v>-12365</v>
      </c>
      <c r="X46" s="63">
        <f t="shared" si="25"/>
        <v>0.29999999999999716</v>
      </c>
      <c r="Y46" s="61">
        <f t="shared" si="25"/>
        <v>2323992</v>
      </c>
      <c r="Z46" s="62">
        <f t="shared" si="25"/>
        <v>2329172</v>
      </c>
      <c r="AA46" s="63">
        <f t="shared" si="25"/>
        <v>0.29999999999999716</v>
      </c>
      <c r="AB46" s="61">
        <f t="shared" si="25"/>
        <v>4592758</v>
      </c>
      <c r="AC46" s="62">
        <f t="shared" si="25"/>
        <v>4534356</v>
      </c>
      <c r="AD46" s="63">
        <f t="shared" si="25"/>
        <v>0.5</v>
      </c>
      <c r="AE46" s="40" t="s">
        <v>2</v>
      </c>
      <c r="AF46" s="61">
        <f t="shared" si="25"/>
        <v>-62451</v>
      </c>
      <c r="AG46" s="62">
        <f t="shared" si="25"/>
        <v>-62451</v>
      </c>
      <c r="AH46" s="63">
        <f t="shared" si="25"/>
        <v>0</v>
      </c>
      <c r="AI46" s="61">
        <f t="shared" si="25"/>
        <v>93874</v>
      </c>
      <c r="AJ46" s="62">
        <f t="shared" si="25"/>
        <v>92165</v>
      </c>
      <c r="AK46" s="63">
        <f aca="true" t="shared" si="26" ref="AK46:BA46">AK44-AK45</f>
        <v>0</v>
      </c>
      <c r="AL46" s="61">
        <f>AL44-AL45</f>
        <v>150319</v>
      </c>
      <c r="AM46" s="62">
        <f t="shared" si="25"/>
        <v>150320</v>
      </c>
      <c r="AN46" s="63">
        <f>AN44-AN45</f>
        <v>0</v>
      </c>
      <c r="AO46" s="40" t="s">
        <v>2</v>
      </c>
      <c r="AP46" s="61">
        <f t="shared" si="26"/>
        <v>462668</v>
      </c>
      <c r="AQ46" s="62">
        <f t="shared" si="26"/>
        <v>462668</v>
      </c>
      <c r="AR46" s="63">
        <f t="shared" si="26"/>
        <v>0</v>
      </c>
      <c r="AS46" s="61">
        <f t="shared" si="26"/>
        <v>-816</v>
      </c>
      <c r="AT46" s="62">
        <f t="shared" si="26"/>
        <v>-816</v>
      </c>
      <c r="AU46" s="63">
        <f t="shared" si="26"/>
        <v>0</v>
      </c>
      <c r="AV46" s="61">
        <f t="shared" si="26"/>
        <v>0</v>
      </c>
      <c r="AW46" s="62">
        <f t="shared" si="26"/>
        <v>87</v>
      </c>
      <c r="AX46" s="63">
        <f>AX44-AX45</f>
        <v>0.4</v>
      </c>
      <c r="AY46" s="40" t="s">
        <v>2</v>
      </c>
      <c r="AZ46" s="61">
        <f t="shared" si="26"/>
        <v>62837</v>
      </c>
      <c r="BA46" s="62">
        <f t="shared" si="26"/>
        <v>59796</v>
      </c>
      <c r="BB46" s="63">
        <f aca="true" t="shared" si="27" ref="BB46:BL46">BB44-BB45</f>
        <v>-0.5</v>
      </c>
      <c r="BC46" s="61">
        <f t="shared" si="27"/>
        <v>85240</v>
      </c>
      <c r="BD46" s="62">
        <f t="shared" si="27"/>
        <v>90576</v>
      </c>
      <c r="BE46" s="63">
        <f t="shared" si="27"/>
        <v>0.30000000000001137</v>
      </c>
      <c r="BF46" s="61">
        <f t="shared" si="27"/>
        <v>148077</v>
      </c>
      <c r="BG46" s="62">
        <f t="shared" si="27"/>
        <v>150372</v>
      </c>
      <c r="BH46" s="63">
        <f t="shared" si="27"/>
        <v>0</v>
      </c>
      <c r="BI46" s="40" t="s">
        <v>2</v>
      </c>
      <c r="BJ46" s="41">
        <f t="shared" si="27"/>
        <v>-1498887</v>
      </c>
      <c r="BK46" s="42">
        <f t="shared" si="27"/>
        <v>-1165740</v>
      </c>
      <c r="BL46" s="43">
        <f t="shared" si="27"/>
        <v>0.5</v>
      </c>
    </row>
    <row r="47" spans="1:64" s="27" customFormat="1" ht="16.5" customHeight="1">
      <c r="A47" s="44" t="s">
        <v>3</v>
      </c>
      <c r="B47" s="45">
        <f>IF(ISERROR(B46/B45*100),0,B46/B45*100)</f>
        <v>-0.05673151424248928</v>
      </c>
      <c r="C47" s="46">
        <f>IF(ISERROR(C46/C45*100),0,C46/C45*100)</f>
        <v>0.014908313262128296</v>
      </c>
      <c r="D47" s="47"/>
      <c r="E47" s="45">
        <f>IF(ISERROR(E46/E45*100),0,E46/E45*100)</f>
        <v>-0.9782018913471974</v>
      </c>
      <c r="F47" s="46">
        <f>IF(ISERROR(F46/F45*100),0,F46/F45*100)</f>
        <v>-0.8789545500368933</v>
      </c>
      <c r="G47" s="47"/>
      <c r="H47" s="45">
        <f>IF(ISERROR(H46/H45*100),0,H46/H45*100)</f>
        <v>0.08224816517832466</v>
      </c>
      <c r="I47" s="46">
        <f>IF(ISERROR(I46/I45*100),0,I46/I45*100)</f>
        <v>0.17962792664694333</v>
      </c>
      <c r="J47" s="47"/>
      <c r="K47" s="44" t="s">
        <v>3</v>
      </c>
      <c r="L47" s="45">
        <f>IF(ISERROR(L46/L45*100),0,L46/L45*100)</f>
        <v>0.17700251173560003</v>
      </c>
      <c r="M47" s="46">
        <f>IF(ISERROR(M46/M45*100),0,M46/M45*100)</f>
        <v>0.11233433531849693</v>
      </c>
      <c r="N47" s="47"/>
      <c r="O47" s="45">
        <f>IF(ISERROR(O46/O45*100),0,O46/O45*100)</f>
        <v>-0.8600240849181909</v>
      </c>
      <c r="P47" s="46">
        <f>IF(ISERROR(P46/P45*100),0,P46/P45*100)</f>
        <v>-0.8863264723858618</v>
      </c>
      <c r="Q47" s="47"/>
      <c r="R47" s="45">
        <f>IF(ISERROR(R46/R45*100),0,R46/R45*100)</f>
        <v>9.056506752968033</v>
      </c>
      <c r="S47" s="46">
        <f>IF(ISERROR(S46/S45*100),0,S46/S45*100)</f>
        <v>9.40271578960519</v>
      </c>
      <c r="T47" s="47"/>
      <c r="U47" s="44" t="s">
        <v>3</v>
      </c>
      <c r="V47" s="45">
        <f>IF(ISERROR(V46/V45*100),0,V46/V45*100)</f>
        <v>-0.3284952119194835</v>
      </c>
      <c r="W47" s="46">
        <f>IF(ISERROR(W46/W45*100),0,W46/W45*100)</f>
        <v>-0.060148730078621426</v>
      </c>
      <c r="X47" s="47"/>
      <c r="Y47" s="45">
        <f>IF(ISERROR(Y46/Y45*100),0,Y46/Y45*100)</f>
        <v>7.270961120497761</v>
      </c>
      <c r="Z47" s="46">
        <f>IF(ISERROR(Z46/Z45*100),0,Z46/Z45*100)</f>
        <v>7.563697853591457</v>
      </c>
      <c r="AA47" s="47"/>
      <c r="AB47" s="45">
        <f>IF(ISERROR(AB46/AB45*100),0,AB46/AB45*100)</f>
        <v>22.83320802496562</v>
      </c>
      <c r="AC47" s="46">
        <f>IF(ISERROR(AC46/AC45*100),0,AC46/AC45*100)</f>
        <v>23.478068524895672</v>
      </c>
      <c r="AD47" s="47"/>
      <c r="AE47" s="44" t="s">
        <v>3</v>
      </c>
      <c r="AF47" s="45">
        <f>IF(ISERROR(AF46/AF45*100),0,AF46/AF45*100)</f>
        <v>-4.068842805756099</v>
      </c>
      <c r="AG47" s="46">
        <f>IF(ISERROR(AG46/AG45*100),0,AG46/AG45*100)</f>
        <v>-4.068842805756099</v>
      </c>
      <c r="AH47" s="47"/>
      <c r="AI47" s="45">
        <f>IF(ISERROR(AI46/AI45*100),0,AI46/AI45*100)</f>
        <v>2.2166511174756143</v>
      </c>
      <c r="AJ47" s="46">
        <f>IF(ISERROR(AJ46/AJ45*100),0,AJ46/AJ45*100)</f>
        <v>2.248283812868824</v>
      </c>
      <c r="AK47" s="47"/>
      <c r="AL47" s="45">
        <f>IF(ISERROR(AL46/AL45*100),0,AL46/AL45*100)</f>
        <v>73.36964745044637</v>
      </c>
      <c r="AM47" s="46">
        <f>IF(ISERROR(AM46/AM45*100),0,AM46/AM45*100)</f>
        <v>73.37049365964134</v>
      </c>
      <c r="AN47" s="89"/>
      <c r="AO47" s="44" t="s">
        <v>3</v>
      </c>
      <c r="AP47" s="45">
        <f>IF(ISERROR(AP46/AP45*100),0,AP46/AP45*100)</f>
        <v>5.221147890130061</v>
      </c>
      <c r="AQ47" s="46">
        <f>IF(ISERROR(AQ46/AQ45*100),0,AQ46/AQ45*100)</f>
        <v>5.221157906544402</v>
      </c>
      <c r="AR47" s="47"/>
      <c r="AS47" s="45">
        <f>IF(ISERROR(AS46/AS45*100),0,AS46/AS45*100)</f>
        <v>-7.827338129496403</v>
      </c>
      <c r="AT47" s="46">
        <f>IF(ISERROR(AT46/AT45*100),0,AT46/AT45*100)</f>
        <v>-7.827338129496403</v>
      </c>
      <c r="AU47" s="47"/>
      <c r="AV47" s="45">
        <f>IF(ISERROR(AV46/AV45*100),0,AV46/AV45*100)</f>
        <v>0</v>
      </c>
      <c r="AW47" s="88" t="s">
        <v>94</v>
      </c>
      <c r="AX47" s="47"/>
      <c r="AY47" s="44" t="s">
        <v>3</v>
      </c>
      <c r="AZ47" s="45">
        <f>IF(ISERROR(AZ46/AZ45*100),0,AZ46/AZ45*100)</f>
        <v>19.411330406872754</v>
      </c>
      <c r="BA47" s="46">
        <f>IF(ISERROR(BA46/BA45*100),0,BA46/BA45*100)</f>
        <v>18.85214891041162</v>
      </c>
      <c r="BB47" s="47"/>
      <c r="BC47" s="45">
        <f>IF(ISERROR(BC46/BC45*100),0,BC46/BC45*100)</f>
        <v>3.9631562233966626</v>
      </c>
      <c r="BD47" s="46">
        <f>IF(ISERROR(BD46/BD45*100),0,BD46/BD45*100)</f>
        <v>4.313931690366238</v>
      </c>
      <c r="BE47" s="47"/>
      <c r="BF47" s="45">
        <f>IF(ISERROR(BF46/BF45*100),0,BF46/BF45*100)</f>
        <v>0.08972657961275071</v>
      </c>
      <c r="BG47" s="46">
        <f>IF(ISERROR(BG46/BG45*100),0,BG46/BG45*100)</f>
        <v>0.09355651322144624</v>
      </c>
      <c r="BH47" s="47"/>
      <c r="BI47" s="44" t="s">
        <v>3</v>
      </c>
      <c r="BJ47" s="45">
        <f>IF(ISERROR(BJ46/BJ45*100),0,BJ46/BJ45*100)</f>
        <v>-5.870196987566894</v>
      </c>
      <c r="BK47" s="46">
        <f>IF(ISERROR(BK46/BK45*100),0,BK46/BK45*100)</f>
        <v>-5.370161509770231</v>
      </c>
      <c r="BL47" s="47"/>
    </row>
    <row r="48" spans="1:64" s="59" customFormat="1" ht="13.5" customHeight="1">
      <c r="A48" s="55" t="s">
        <v>75</v>
      </c>
      <c r="B48" s="55"/>
      <c r="C48" s="56"/>
      <c r="D48" s="56"/>
      <c r="E48" s="56"/>
      <c r="F48" s="56"/>
      <c r="G48" s="56"/>
      <c r="H48" s="56"/>
      <c r="I48" s="56"/>
      <c r="J48" s="56"/>
      <c r="K48" s="55" t="str">
        <f>$A$48</f>
        <v>備考　本表は、総務省自治税務局「市町村税徴収実績調」の数値による。</v>
      </c>
      <c r="L48" s="55"/>
      <c r="M48" s="56"/>
      <c r="N48" s="56"/>
      <c r="O48" s="57"/>
      <c r="P48" s="58"/>
      <c r="Q48" s="56"/>
      <c r="R48" s="56"/>
      <c r="S48" s="56"/>
      <c r="T48" s="56"/>
      <c r="U48" s="55" t="str">
        <f>$A$48</f>
        <v>備考　本表は、総務省自治税務局「市町村税徴収実績調」の数値による。</v>
      </c>
      <c r="V48" s="55"/>
      <c r="W48" s="56"/>
      <c r="X48" s="56"/>
      <c r="Y48" s="56"/>
      <c r="Z48" s="56"/>
      <c r="AA48" s="56"/>
      <c r="AB48" s="56"/>
      <c r="AC48" s="56"/>
      <c r="AD48" s="56"/>
      <c r="AE48" s="55" t="str">
        <f>$A$48</f>
        <v>備考　本表は、総務省自治税務局「市町村税徴収実績調」の数値による。</v>
      </c>
      <c r="AF48" s="55"/>
      <c r="AG48" s="56"/>
      <c r="AH48" s="56"/>
      <c r="AI48" s="56"/>
      <c r="AJ48" s="56"/>
      <c r="AK48" s="56"/>
      <c r="AL48" s="56"/>
      <c r="AM48" s="56"/>
      <c r="AN48" s="56"/>
      <c r="AO48" s="55" t="str">
        <f>$A$48</f>
        <v>備考　本表は、総務省自治税務局「市町村税徴収実績調」の数値による。</v>
      </c>
      <c r="AQ48" s="56"/>
      <c r="AR48" s="56"/>
      <c r="AS48" s="55"/>
      <c r="AT48" s="56"/>
      <c r="AU48" s="56"/>
      <c r="AV48" s="56"/>
      <c r="AW48" s="56"/>
      <c r="AX48" s="56"/>
      <c r="AY48" s="55" t="str">
        <f>$A$48</f>
        <v>備考　本表は、総務省自治税務局「市町村税徴収実績調」の数値による。</v>
      </c>
      <c r="BA48" s="56"/>
      <c r="BB48" s="56"/>
      <c r="BC48" s="55"/>
      <c r="BD48" s="56"/>
      <c r="BE48" s="56"/>
      <c r="BF48" s="56"/>
      <c r="BG48" s="56"/>
      <c r="BH48" s="56"/>
      <c r="BI48" s="55" t="str">
        <f>$A$48</f>
        <v>備考　本表は、総務省自治税務局「市町村税徴収実績調」の数値による。</v>
      </c>
      <c r="BJ48" s="55"/>
      <c r="BK48" s="56"/>
      <c r="BL48" s="56"/>
    </row>
    <row r="50" spans="5:65" ht="10.5" customHeight="1">
      <c r="E50" s="3"/>
      <c r="O50" s="60"/>
      <c r="BM50" s="1"/>
    </row>
    <row r="51" ht="10.5" customHeight="1" hidden="1"/>
    <row r="52" spans="1:62" ht="10.5" customHeight="1" hidden="1">
      <c r="A52" s="20" t="s">
        <v>61</v>
      </c>
      <c r="B52" s="78" t="s">
        <v>64</v>
      </c>
      <c r="E52" s="1" t="s">
        <v>91</v>
      </c>
      <c r="H52" s="1" t="s">
        <v>65</v>
      </c>
      <c r="L52" s="1" t="s">
        <v>66</v>
      </c>
      <c r="O52" s="4" t="s">
        <v>67</v>
      </c>
      <c r="R52" s="1" t="s">
        <v>68</v>
      </c>
      <c r="V52" s="1" t="s">
        <v>69</v>
      </c>
      <c r="Y52" s="1" t="s">
        <v>70</v>
      </c>
      <c r="AB52" s="1" t="s">
        <v>71</v>
      </c>
      <c r="AF52" s="1" t="s">
        <v>72</v>
      </c>
      <c r="AI52" s="1" t="s">
        <v>92</v>
      </c>
      <c r="AL52" s="1" t="s">
        <v>93</v>
      </c>
      <c r="AP52" s="1" t="s">
        <v>76</v>
      </c>
      <c r="AS52" s="1" t="s">
        <v>82</v>
      </c>
      <c r="AV52" s="1" t="s">
        <v>83</v>
      </c>
      <c r="AZ52" s="1" t="s">
        <v>89</v>
      </c>
      <c r="BC52" s="1" t="s">
        <v>90</v>
      </c>
      <c r="BJ52" s="1" t="s">
        <v>95</v>
      </c>
    </row>
    <row r="53" spans="1:2" ht="10.5" customHeight="1" hidden="1">
      <c r="A53" s="20" t="s">
        <v>62</v>
      </c>
      <c r="B53" s="77" t="s">
        <v>59</v>
      </c>
    </row>
    <row r="54" spans="1:2" ht="10.5" customHeight="1" hidden="1">
      <c r="A54" s="20" t="s">
        <v>63</v>
      </c>
      <c r="B54" s="77" t="s">
        <v>60</v>
      </c>
    </row>
    <row r="55" ht="10.5" customHeight="1" hidden="1"/>
    <row r="56" ht="10.5" customHeight="1" hidden="1"/>
    <row r="57" spans="1:65" s="27" customFormat="1" ht="16.5" customHeight="1" hidden="1">
      <c r="A57" s="10" t="s">
        <v>4</v>
      </c>
      <c r="B57" s="79">
        <f>B44</f>
        <v>66820853</v>
      </c>
      <c r="C57" s="80">
        <f aca="true" t="shared" si="28" ref="C57:J57">C44</f>
        <v>65443046</v>
      </c>
      <c r="D57" s="81">
        <f t="shared" si="28"/>
        <v>97.9</v>
      </c>
      <c r="E57" s="79">
        <f t="shared" si="28"/>
        <v>2146143</v>
      </c>
      <c r="F57" s="80">
        <f t="shared" si="28"/>
        <v>2094280</v>
      </c>
      <c r="G57" s="81">
        <f t="shared" si="28"/>
        <v>97.6</v>
      </c>
      <c r="H57" s="79">
        <f t="shared" si="28"/>
        <v>52923700</v>
      </c>
      <c r="I57" s="80">
        <f t="shared" si="28"/>
        <v>51697144</v>
      </c>
      <c r="J57" s="81">
        <f t="shared" si="28"/>
        <v>97.7</v>
      </c>
      <c r="K57" s="10" t="s">
        <v>4</v>
      </c>
      <c r="L57" s="79">
        <f>L44</f>
        <v>3995138</v>
      </c>
      <c r="M57" s="80">
        <f aca="true" t="shared" si="29" ref="M57:T57">M44</f>
        <v>3956927</v>
      </c>
      <c r="N57" s="81">
        <f t="shared" si="29"/>
        <v>99</v>
      </c>
      <c r="O57" s="79">
        <f t="shared" si="29"/>
        <v>7755872</v>
      </c>
      <c r="P57" s="80">
        <f t="shared" si="29"/>
        <v>7694695</v>
      </c>
      <c r="Q57" s="81">
        <f t="shared" si="29"/>
        <v>99.2</v>
      </c>
      <c r="R57" s="79">
        <f t="shared" si="29"/>
        <v>81695467</v>
      </c>
      <c r="S57" s="80">
        <f t="shared" si="29"/>
        <v>78988193</v>
      </c>
      <c r="T57" s="81">
        <f t="shared" si="29"/>
        <v>96.7</v>
      </c>
      <c r="U57" s="10" t="s">
        <v>4</v>
      </c>
      <c r="V57" s="79">
        <f>V44</f>
        <v>21229278</v>
      </c>
      <c r="W57" s="80">
        <f aca="true" t="shared" si="30" ref="W57:AD57">W44</f>
        <v>20545010</v>
      </c>
      <c r="X57" s="81">
        <f t="shared" si="30"/>
        <v>96.8</v>
      </c>
      <c r="Y57" s="79">
        <f t="shared" si="30"/>
        <v>34286644</v>
      </c>
      <c r="Z57" s="80">
        <f t="shared" si="30"/>
        <v>33123263</v>
      </c>
      <c r="AA57" s="81">
        <f t="shared" si="30"/>
        <v>96.6</v>
      </c>
      <c r="AB57" s="79">
        <f t="shared" si="30"/>
        <v>24707137</v>
      </c>
      <c r="AC57" s="80">
        <f t="shared" si="30"/>
        <v>23847512</v>
      </c>
      <c r="AD57" s="81">
        <f t="shared" si="30"/>
        <v>96.5</v>
      </c>
      <c r="AE57" s="10" t="s">
        <v>4</v>
      </c>
      <c r="AF57" s="79">
        <f>AF44</f>
        <v>1472408</v>
      </c>
      <c r="AG57" s="80">
        <f aca="true" t="shared" si="31" ref="AG57:AN57">AG44</f>
        <v>1472408</v>
      </c>
      <c r="AH57" s="81">
        <f t="shared" si="31"/>
        <v>100</v>
      </c>
      <c r="AI57" s="79">
        <f t="shared" si="31"/>
        <v>4328821</v>
      </c>
      <c r="AJ57" s="80">
        <f t="shared" si="31"/>
        <v>4191514</v>
      </c>
      <c r="AK57" s="28">
        <f t="shared" si="31"/>
        <v>96.8</v>
      </c>
      <c r="AL57" s="79">
        <f t="shared" si="31"/>
        <v>355198</v>
      </c>
      <c r="AM57" s="80">
        <f t="shared" si="31"/>
        <v>355198</v>
      </c>
      <c r="AN57" s="28">
        <f t="shared" si="31"/>
        <v>100</v>
      </c>
      <c r="AO57" s="10" t="s">
        <v>4</v>
      </c>
      <c r="AP57" s="79">
        <f>AP44</f>
        <v>9324091</v>
      </c>
      <c r="AQ57" s="80">
        <f aca="true" t="shared" si="32" ref="AQ57:AX57">AQ44</f>
        <v>9324074</v>
      </c>
      <c r="AR57" s="28">
        <f t="shared" si="32"/>
        <v>100</v>
      </c>
      <c r="AS57" s="79">
        <f t="shared" si="32"/>
        <v>9609</v>
      </c>
      <c r="AT57" s="82">
        <f t="shared" si="32"/>
        <v>9609</v>
      </c>
      <c r="AU57" s="28">
        <f t="shared" si="32"/>
        <v>100</v>
      </c>
      <c r="AV57" s="79">
        <f t="shared" si="32"/>
        <v>22803</v>
      </c>
      <c r="AW57" s="80">
        <f t="shared" si="32"/>
        <v>87</v>
      </c>
      <c r="AX57" s="90">
        <f t="shared" si="32"/>
        <v>0.4</v>
      </c>
      <c r="AY57" s="10" t="s">
        <v>4</v>
      </c>
      <c r="AZ57" s="79">
        <f>AZ44</f>
        <v>386550</v>
      </c>
      <c r="BA57" s="80">
        <f aca="true" t="shared" si="33" ref="BA57:BH57">BA44</f>
        <v>376980</v>
      </c>
      <c r="BB57" s="28">
        <f t="shared" si="33"/>
        <v>97.5</v>
      </c>
      <c r="BC57" s="79">
        <f t="shared" si="33"/>
        <v>2236051</v>
      </c>
      <c r="BD57" s="80">
        <f t="shared" si="33"/>
        <v>2190192</v>
      </c>
      <c r="BE57" s="28">
        <f t="shared" si="33"/>
        <v>97.9</v>
      </c>
      <c r="BF57" s="83">
        <f t="shared" si="33"/>
        <v>165179443</v>
      </c>
      <c r="BG57" s="84">
        <f t="shared" si="33"/>
        <v>160878893</v>
      </c>
      <c r="BH57" s="28">
        <f t="shared" si="33"/>
        <v>97.4</v>
      </c>
      <c r="BI57" s="10" t="s">
        <v>4</v>
      </c>
      <c r="BJ57" s="79">
        <f>BJ44</f>
        <v>24034958</v>
      </c>
      <c r="BK57" s="80">
        <f>BK44</f>
        <v>20541987</v>
      </c>
      <c r="BL57" s="28">
        <f>BL44</f>
        <v>85.5</v>
      </c>
      <c r="BM57" s="65"/>
    </row>
    <row r="58" ht="10.5" customHeight="1" hidden="1"/>
    <row r="59" ht="10.5" customHeight="1" hidden="1"/>
    <row r="60" ht="10.5" customHeight="1" hidden="1"/>
    <row r="61" ht="10.5" customHeight="1" hidden="1"/>
  </sheetData>
  <sheetProtection/>
  <mergeCells count="83">
    <mergeCell ref="V4:X6"/>
    <mergeCell ref="V7:V8"/>
    <mergeCell ref="W7:W8"/>
    <mergeCell ref="X7:X8"/>
    <mergeCell ref="R4:T6"/>
    <mergeCell ref="R7:R8"/>
    <mergeCell ref="S7:S8"/>
    <mergeCell ref="T7:T8"/>
    <mergeCell ref="N7:N8"/>
    <mergeCell ref="O7:O8"/>
    <mergeCell ref="P7:P8"/>
    <mergeCell ref="Q7:Q8"/>
    <mergeCell ref="E4:G6"/>
    <mergeCell ref="H4:J6"/>
    <mergeCell ref="L4:N6"/>
    <mergeCell ref="O4:Q6"/>
    <mergeCell ref="B7:B8"/>
    <mergeCell ref="C7:C8"/>
    <mergeCell ref="D7:D8"/>
    <mergeCell ref="B4:D6"/>
    <mergeCell ref="M7:M8"/>
    <mergeCell ref="AP4:AR6"/>
    <mergeCell ref="AC7:AC8"/>
    <mergeCell ref="AD7:AD8"/>
    <mergeCell ref="AF7:AF8"/>
    <mergeCell ref="AG7:AG8"/>
    <mergeCell ref="AS4:AU6"/>
    <mergeCell ref="AV4:AX6"/>
    <mergeCell ref="AZ4:BB6"/>
    <mergeCell ref="Y4:AA6"/>
    <mergeCell ref="AB4:AD6"/>
    <mergeCell ref="AF4:AH6"/>
    <mergeCell ref="AI4:AK6"/>
    <mergeCell ref="AL4:AN6"/>
    <mergeCell ref="BC4:BE6"/>
    <mergeCell ref="BF4:BH6"/>
    <mergeCell ref="BJ4:BL6"/>
    <mergeCell ref="E7:E8"/>
    <mergeCell ref="F7:F8"/>
    <mergeCell ref="G7:G8"/>
    <mergeCell ref="H7:H8"/>
    <mergeCell ref="I7:I8"/>
    <mergeCell ref="J7:J8"/>
    <mergeCell ref="L7:L8"/>
    <mergeCell ref="Y7:Y8"/>
    <mergeCell ref="Z7:Z8"/>
    <mergeCell ref="AA7:AA8"/>
    <mergeCell ref="AB7:AB8"/>
    <mergeCell ref="AP7:AP8"/>
    <mergeCell ref="AQ7:AQ8"/>
    <mergeCell ref="AL7:AL8"/>
    <mergeCell ref="AM7:AM8"/>
    <mergeCell ref="AN7:AN8"/>
    <mergeCell ref="AR7:AR8"/>
    <mergeCell ref="AS7:AS8"/>
    <mergeCell ref="AH7:AH8"/>
    <mergeCell ref="AI7:AI8"/>
    <mergeCell ref="AJ7:AJ8"/>
    <mergeCell ref="AK7:AK8"/>
    <mergeCell ref="AX7:AX8"/>
    <mergeCell ref="AZ7:AZ8"/>
    <mergeCell ref="BA7:BA8"/>
    <mergeCell ref="BB7:BB8"/>
    <mergeCell ref="AT7:AT8"/>
    <mergeCell ref="AU7:AU8"/>
    <mergeCell ref="AV7:AV8"/>
    <mergeCell ref="AW7:AW8"/>
    <mergeCell ref="BL7:BL8"/>
    <mergeCell ref="BG7:BG8"/>
    <mergeCell ref="BH7:BH8"/>
    <mergeCell ref="BJ7:BJ8"/>
    <mergeCell ref="BK7:BK8"/>
    <mergeCell ref="BC7:BC8"/>
    <mergeCell ref="BD7:BD8"/>
    <mergeCell ref="BE7:BE8"/>
    <mergeCell ref="BF7:BF8"/>
    <mergeCell ref="BI2:BR2"/>
    <mergeCell ref="A2:J2"/>
    <mergeCell ref="K2:T2"/>
    <mergeCell ref="U2:AD2"/>
    <mergeCell ref="AE2:AN2"/>
    <mergeCell ref="AO2:AX2"/>
    <mergeCell ref="AY2:BH2"/>
  </mergeCells>
  <printOptions/>
  <pageMargins left="0.5905511811023623" right="0.5905511811023623" top="0.5905511811023623" bottom="0.3937007874015748" header="0.5118110236220472" footer="0.31496062992125984"/>
  <pageSetup firstPageNumber="25" useFirstPageNumber="1" horizontalDpi="600" verticalDpi="600" orientation="portrait" paperSize="9" r:id="rId2"/>
  <headerFooter alignWithMargins="0">
    <oddFooter>&amp;C&amp;P</oddFooter>
  </headerFooter>
  <colBreaks count="5" manualBreakCount="5">
    <brk id="10" max="49" man="1"/>
    <brk id="30" max="49" man="1"/>
    <brk id="40" max="49" man="1"/>
    <brk id="50" max="49" man="1"/>
    <brk id="60" max="49" man="1"/>
  </colBreaks>
  <ignoredErrors>
    <ignoredError sqref="BL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波紫　徳彰</dc:creator>
  <cp:keywords/>
  <dc:description/>
  <cp:lastModifiedBy>user05</cp:lastModifiedBy>
  <cp:lastPrinted>2023-03-14T06:32:14Z</cp:lastPrinted>
  <dcterms:created xsi:type="dcterms:W3CDTF">2000-01-13T08:42:24Z</dcterms:created>
  <dcterms:modified xsi:type="dcterms:W3CDTF">2024-02-21T02:10:52Z</dcterms:modified>
  <cp:category/>
  <cp:version/>
  <cp:contentType/>
  <cp:contentStatus/>
</cp:coreProperties>
</file>