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81.13\市町村課nas_2\01_行政\43 市町村概要（全国市町村要覧,職員録含む）\令和４年度\06_資料集起案\資料集②（市町村税編）【済】\第１編\R2\"/>
    </mc:Choice>
  </mc:AlternateContent>
  <bookViews>
    <workbookView xWindow="0" yWindow="0" windowWidth="28800" windowHeight="12210"/>
  </bookViews>
  <sheets>
    <sheet name="第13・14表" sheetId="1" r:id="rId1"/>
    <sheet name="第15･16表" sheetId="2" r:id="rId2"/>
    <sheet name="第17表" sheetId="3" r:id="rId3"/>
    <sheet name="第18・19表" sheetId="4" r:id="rId4"/>
    <sheet name="第20表" sheetId="5" r:id="rId5"/>
    <sheet name="第21・22表" sheetId="6" r:id="rId6"/>
    <sheet name="第23・24表" sheetId="7" r:id="rId7"/>
  </sheets>
  <definedNames>
    <definedName name="_xlnm.Print_Area" localSheetId="0">第13・14表!$A$1:$L$24</definedName>
    <definedName name="_xlnm.Print_Area" localSheetId="1">第15･16表!$A$1:$I$25</definedName>
    <definedName name="_xlnm.Print_Area" localSheetId="2">第17表!$A$1:$K$46</definedName>
    <definedName name="_xlnm.Print_Area" localSheetId="3">第18・19表!$A$1:$AW$25</definedName>
    <definedName name="_xlnm.Print_Area" localSheetId="4">第20表!$A$1:$Q$21</definedName>
    <definedName name="_xlnm.Print_Area" localSheetId="5">第21・22表!$A$1:$L$30</definedName>
    <definedName name="_xlnm.Print_Area" localSheetId="6">第23・24表!$A$1:$L$27</definedName>
  </definedNames>
  <calcPr calcId="162913"/>
</workbook>
</file>

<file path=xl/calcChain.xml><?xml version="1.0" encoding="utf-8"?>
<calcChain xmlns="http://schemas.openxmlformats.org/spreadsheetml/2006/main">
  <c r="I8" i="6" l="1"/>
  <c r="K16" i="5" l="1"/>
  <c r="E42" i="3" l="1"/>
  <c r="H7" i="2" l="1"/>
  <c r="F24" i="2" l="1"/>
  <c r="D7" i="2" l="1"/>
  <c r="D9" i="2" l="1"/>
  <c r="H12" i="1" l="1"/>
  <c r="J17" i="5"/>
  <c r="I6" i="6"/>
  <c r="N25" i="4"/>
  <c r="S22" i="4" s="1"/>
  <c r="AB25" i="4"/>
  <c r="AG22" i="4" s="1"/>
  <c r="E34" i="3"/>
  <c r="C24" i="2"/>
  <c r="C23" i="2"/>
  <c r="C22" i="2"/>
  <c r="C21" i="2"/>
  <c r="C20" i="2"/>
  <c r="C19" i="2"/>
  <c r="C18" i="2"/>
  <c r="C17" i="2"/>
  <c r="C16" i="2"/>
  <c r="C10" i="2"/>
  <c r="C9" i="2"/>
  <c r="C8" i="2"/>
  <c r="G23" i="1"/>
  <c r="K23" i="1" s="1"/>
  <c r="J22" i="3"/>
  <c r="K15" i="5"/>
  <c r="H9" i="6"/>
  <c r="L9" i="6" s="1"/>
  <c r="K10" i="5"/>
  <c r="K11" i="5"/>
  <c r="K12" i="5"/>
  <c r="O12" i="5" s="1"/>
  <c r="K13" i="5"/>
  <c r="K14" i="5"/>
  <c r="K18" i="5"/>
  <c r="O18" i="5" s="1"/>
  <c r="K9" i="5"/>
  <c r="O9" i="5" s="1"/>
  <c r="AU14" i="4"/>
  <c r="AU13" i="4"/>
  <c r="AU11" i="4"/>
  <c r="AU10" i="4"/>
  <c r="AU8" i="4"/>
  <c r="AU7" i="4"/>
  <c r="AR14" i="4"/>
  <c r="AR11" i="4"/>
  <c r="AR10" i="4"/>
  <c r="AR8" i="4"/>
  <c r="AR7" i="4"/>
  <c r="AO14" i="4"/>
  <c r="AO13" i="4"/>
  <c r="AO11" i="4"/>
  <c r="AO10" i="4"/>
  <c r="AO8" i="4"/>
  <c r="AO7" i="4"/>
  <c r="AI15" i="4"/>
  <c r="AU15" i="4" s="1"/>
  <c r="AC15" i="4"/>
  <c r="AR15" i="4" s="1"/>
  <c r="W15" i="4"/>
  <c r="AO15" i="4" s="1"/>
  <c r="AI12" i="4"/>
  <c r="AU12" i="4" s="1"/>
  <c r="AC12" i="4"/>
  <c r="AR12" i="4" s="1"/>
  <c r="W12" i="4"/>
  <c r="AO12" i="4" s="1"/>
  <c r="W9" i="4"/>
  <c r="AO9" i="4" s="1"/>
  <c r="AC9" i="4"/>
  <c r="AR9" i="4" s="1"/>
  <c r="AI9" i="4"/>
  <c r="AU9" i="4" s="1"/>
  <c r="E36" i="3"/>
  <c r="G38" i="3"/>
  <c r="F34" i="3"/>
  <c r="G34" i="3"/>
  <c r="H34" i="3"/>
  <c r="I34" i="3"/>
  <c r="I36" i="3"/>
  <c r="H36" i="3"/>
  <c r="G36" i="3"/>
  <c r="F36" i="3"/>
  <c r="E38" i="3"/>
  <c r="G40" i="3"/>
  <c r="C32" i="3"/>
  <c r="I42" i="3"/>
  <c r="H42" i="3"/>
  <c r="G42" i="3"/>
  <c r="F42" i="3"/>
  <c r="F38" i="3"/>
  <c r="I40" i="3"/>
  <c r="H40" i="3"/>
  <c r="F40" i="3"/>
  <c r="E40" i="3"/>
  <c r="K32" i="3"/>
  <c r="K30" i="3"/>
  <c r="K28" i="3"/>
  <c r="K26" i="3"/>
  <c r="J32" i="3"/>
  <c r="J30" i="3"/>
  <c r="J28" i="3"/>
  <c r="J26" i="3"/>
  <c r="I32" i="3"/>
  <c r="I30" i="3"/>
  <c r="I28" i="3"/>
  <c r="I26" i="3"/>
  <c r="H32" i="3"/>
  <c r="H30" i="3"/>
  <c r="H28" i="3"/>
  <c r="H26" i="3"/>
  <c r="G32" i="3"/>
  <c r="G30" i="3"/>
  <c r="G28" i="3"/>
  <c r="G26" i="3"/>
  <c r="F32" i="3"/>
  <c r="F30" i="3"/>
  <c r="F28" i="3"/>
  <c r="F26" i="3"/>
  <c r="E32" i="3"/>
  <c r="E30" i="3"/>
  <c r="E28" i="3"/>
  <c r="E26" i="3"/>
  <c r="C30" i="3"/>
  <c r="D32" i="3"/>
  <c r="D30" i="3"/>
  <c r="D28" i="3"/>
  <c r="D26" i="3"/>
  <c r="C26" i="3"/>
  <c r="C22" i="3"/>
  <c r="C20" i="3"/>
  <c r="C18" i="3"/>
  <c r="C16" i="3"/>
  <c r="C28" i="3"/>
  <c r="D23" i="2"/>
  <c r="L19" i="7"/>
  <c r="D22" i="2"/>
  <c r="F9" i="2"/>
  <c r="E9" i="2"/>
  <c r="G9" i="2"/>
  <c r="H9" i="2"/>
  <c r="D10" i="2"/>
  <c r="H10" i="2"/>
  <c r="Q10" i="5"/>
  <c r="N9" i="5"/>
  <c r="P9" i="5"/>
  <c r="Q9" i="5"/>
  <c r="AV24" i="4"/>
  <c r="H24" i="7"/>
  <c r="L24" i="7"/>
  <c r="H23" i="7"/>
  <c r="L23" i="7" s="1"/>
  <c r="H22" i="7"/>
  <c r="L22" i="7" s="1"/>
  <c r="D24" i="2"/>
  <c r="D28" i="2" s="1"/>
  <c r="I16" i="2"/>
  <c r="U25" i="4"/>
  <c r="Z22" i="4" s="1"/>
  <c r="G16" i="3"/>
  <c r="E22" i="2"/>
  <c r="F22" i="2"/>
  <c r="G22" i="2"/>
  <c r="H22" i="2"/>
  <c r="E23" i="2"/>
  <c r="F23" i="2"/>
  <c r="G23" i="2"/>
  <c r="H23" i="2"/>
  <c r="E24" i="2"/>
  <c r="F7" i="2"/>
  <c r="F10" i="2" s="1"/>
  <c r="G24" i="2"/>
  <c r="G7" i="2" s="1"/>
  <c r="G10" i="2" s="1"/>
  <c r="G28" i="2"/>
  <c r="H24" i="2"/>
  <c r="H28" i="2" s="1"/>
  <c r="J16" i="3"/>
  <c r="K16" i="3"/>
  <c r="J18" i="3"/>
  <c r="K18" i="3"/>
  <c r="J20" i="3"/>
  <c r="K20" i="3"/>
  <c r="D16" i="3"/>
  <c r="E16" i="3"/>
  <c r="F16" i="3"/>
  <c r="H16" i="3"/>
  <c r="I16" i="3"/>
  <c r="D18" i="3"/>
  <c r="E18" i="3"/>
  <c r="F18" i="3"/>
  <c r="G18" i="3"/>
  <c r="H18" i="3"/>
  <c r="I18" i="3"/>
  <c r="D20" i="3"/>
  <c r="E20" i="3"/>
  <c r="F20" i="3"/>
  <c r="G20" i="3"/>
  <c r="H20" i="3"/>
  <c r="I20" i="3"/>
  <c r="AV23" i="4"/>
  <c r="AV22" i="4"/>
  <c r="AT24" i="4"/>
  <c r="AT23" i="4"/>
  <c r="AT22" i="4"/>
  <c r="AR24" i="4"/>
  <c r="AR23" i="4"/>
  <c r="AR22" i="4"/>
  <c r="AP24" i="4"/>
  <c r="AP23" i="4"/>
  <c r="AP22" i="4"/>
  <c r="AR13" i="4"/>
  <c r="I38" i="3"/>
  <c r="I21" i="2"/>
  <c r="I20" i="2"/>
  <c r="I19" i="2"/>
  <c r="I18" i="2"/>
  <c r="I17" i="2"/>
  <c r="H20" i="1"/>
  <c r="K12" i="1"/>
  <c r="I15" i="1"/>
  <c r="K24" i="7"/>
  <c r="I24" i="7"/>
  <c r="K23" i="7"/>
  <c r="J23" i="7"/>
  <c r="I23" i="7"/>
  <c r="I22" i="7"/>
  <c r="AI15" i="6"/>
  <c r="AC15" i="6"/>
  <c r="W15" i="6"/>
  <c r="AI12" i="6"/>
  <c r="AC12" i="6"/>
  <c r="W12" i="6"/>
  <c r="AI9" i="6"/>
  <c r="AC9" i="6"/>
  <c r="W9" i="6"/>
  <c r="E24" i="1"/>
  <c r="I24" i="1" s="1"/>
  <c r="D24" i="1"/>
  <c r="C24" i="1"/>
  <c r="H24" i="1"/>
  <c r="F24" i="1"/>
  <c r="J24" i="1" s="1"/>
  <c r="N18" i="5"/>
  <c r="I5" i="2"/>
  <c r="I6" i="2"/>
  <c r="I9" i="2" s="1"/>
  <c r="K22" i="7"/>
  <c r="K21" i="7"/>
  <c r="K20" i="7"/>
  <c r="K19" i="7"/>
  <c r="K15" i="1"/>
  <c r="K14" i="1"/>
  <c r="K13" i="1"/>
  <c r="K7" i="7"/>
  <c r="K8" i="7"/>
  <c r="K6" i="7"/>
  <c r="J24" i="7"/>
  <c r="L17" i="5"/>
  <c r="L19" i="5" s="1"/>
  <c r="P19" i="5" s="1"/>
  <c r="J22" i="1"/>
  <c r="I22" i="1"/>
  <c r="H22" i="1"/>
  <c r="J20" i="1"/>
  <c r="I20" i="1"/>
  <c r="I23" i="1"/>
  <c r="J15" i="1"/>
  <c r="H15" i="1"/>
  <c r="J14" i="1"/>
  <c r="I14" i="1"/>
  <c r="H14" i="1"/>
  <c r="J13" i="1"/>
  <c r="I13" i="1"/>
  <c r="H13" i="1"/>
  <c r="J12" i="1"/>
  <c r="I12" i="1"/>
  <c r="K22" i="1"/>
  <c r="K20" i="1"/>
  <c r="H38" i="3"/>
  <c r="I22" i="3"/>
  <c r="H22" i="3"/>
  <c r="G22" i="3"/>
  <c r="F22" i="3"/>
  <c r="E22" i="3"/>
  <c r="D22" i="3"/>
  <c r="K22" i="3"/>
  <c r="G25" i="4"/>
  <c r="AR25" i="4" s="1"/>
  <c r="AI25" i="4"/>
  <c r="AN22" i="4"/>
  <c r="AN25" i="4"/>
  <c r="AN23" i="4"/>
  <c r="AN24" i="4"/>
  <c r="M17" i="5"/>
  <c r="Q17" i="5" s="1"/>
  <c r="O10" i="5"/>
  <c r="O13" i="5"/>
  <c r="O15" i="5"/>
  <c r="O16" i="5"/>
  <c r="P10" i="5"/>
  <c r="N11" i="5"/>
  <c r="P11" i="5"/>
  <c r="Q11" i="5"/>
  <c r="N12" i="5"/>
  <c r="P12" i="5"/>
  <c r="Q12" i="5"/>
  <c r="N13" i="5"/>
  <c r="P13" i="5"/>
  <c r="Q13" i="5"/>
  <c r="P14" i="5"/>
  <c r="Q14" i="5"/>
  <c r="P15" i="5"/>
  <c r="Q15" i="5"/>
  <c r="N16" i="5"/>
  <c r="P16" i="5"/>
  <c r="Q16" i="5"/>
  <c r="Q18" i="5"/>
  <c r="P18" i="5"/>
  <c r="O14" i="5"/>
  <c r="J6" i="6"/>
  <c r="K6" i="6"/>
  <c r="L6" i="6"/>
  <c r="I10" i="6"/>
  <c r="J10" i="6"/>
  <c r="K10" i="6"/>
  <c r="L10" i="6"/>
  <c r="I9" i="6"/>
  <c r="L8" i="6"/>
  <c r="K8" i="6"/>
  <c r="J8" i="6"/>
  <c r="L7" i="6"/>
  <c r="K7" i="6"/>
  <c r="J7" i="6"/>
  <c r="I7" i="6"/>
  <c r="L20" i="7"/>
  <c r="L21" i="7"/>
  <c r="L7" i="7"/>
  <c r="L8" i="7"/>
  <c r="L6" i="7"/>
  <c r="I7" i="7"/>
  <c r="J7" i="7"/>
  <c r="I8" i="7"/>
  <c r="J8" i="7"/>
  <c r="J6" i="7"/>
  <c r="I6" i="7"/>
  <c r="I20" i="7"/>
  <c r="J20" i="7"/>
  <c r="I21" i="7"/>
  <c r="J21" i="7"/>
  <c r="I19" i="7"/>
  <c r="J19" i="7"/>
  <c r="H23" i="1"/>
  <c r="J23" i="1"/>
  <c r="J22" i="7"/>
  <c r="N10" i="5"/>
  <c r="N14" i="5"/>
  <c r="N15" i="5"/>
  <c r="K9" i="6"/>
  <c r="J9" i="6"/>
  <c r="N17" i="5"/>
  <c r="Z23" i="4"/>
  <c r="P17" i="5" l="1"/>
  <c r="M19" i="5"/>
  <c r="Q19" i="5" s="1"/>
  <c r="K17" i="5"/>
  <c r="O17" i="5" s="1"/>
  <c r="J19" i="5"/>
  <c r="N19" i="5" s="1"/>
  <c r="L23" i="4"/>
  <c r="AV25" i="4"/>
  <c r="L22" i="4"/>
  <c r="L24" i="4"/>
  <c r="S23" i="4"/>
  <c r="AP25" i="4"/>
  <c r="S24" i="4"/>
  <c r="Z24" i="4"/>
  <c r="AT25" i="4"/>
  <c r="AG24" i="4"/>
  <c r="AG23" i="4"/>
  <c r="I24" i="2"/>
  <c r="F28" i="2"/>
  <c r="E7" i="2"/>
  <c r="I22" i="2"/>
  <c r="I23" i="2"/>
  <c r="G24" i="1"/>
  <c r="K24" i="1" s="1"/>
  <c r="K19" i="5" l="1"/>
  <c r="O19" i="5" s="1"/>
  <c r="I7" i="2"/>
  <c r="E10" i="2"/>
  <c r="E28" i="2"/>
  <c r="I10" i="2" l="1"/>
  <c r="I28" i="2"/>
</calcChain>
</file>

<file path=xl/sharedStrings.xml><?xml version="1.0" encoding="utf-8"?>
<sst xmlns="http://schemas.openxmlformats.org/spreadsheetml/2006/main" count="327" uniqueCount="226">
  <si>
    <t>　　各税目の状況は、総務省自治税務局「市町村税の課税状況等の調」によるものであるが、固定資産税については総務省自治税務局「固定資産の価格等の概要調書｣によるものである。</t>
    <rPh sb="2" eb="3">
      <t>カク</t>
    </rPh>
    <rPh sb="3" eb="5">
      <t>ゼイモク</t>
    </rPh>
    <rPh sb="6" eb="8">
      <t>ジョウキョウ</t>
    </rPh>
    <rPh sb="10" eb="12">
      <t>ソウム</t>
    </rPh>
    <rPh sb="12" eb="13">
      <t>ショウ</t>
    </rPh>
    <rPh sb="13" eb="15">
      <t>ジチショウ</t>
    </rPh>
    <rPh sb="15" eb="17">
      <t>ゼイム</t>
    </rPh>
    <rPh sb="17" eb="18">
      <t>キョク</t>
    </rPh>
    <rPh sb="19" eb="21">
      <t>シチョウ</t>
    </rPh>
    <rPh sb="21" eb="23">
      <t>ソンゼイ</t>
    </rPh>
    <rPh sb="24" eb="26">
      <t>カゼイ</t>
    </rPh>
    <rPh sb="26" eb="28">
      <t>ジョウキョウ</t>
    </rPh>
    <rPh sb="28" eb="29">
      <t>トウ</t>
    </rPh>
    <rPh sb="30" eb="31">
      <t>シラ</t>
    </rPh>
    <rPh sb="42" eb="44">
      <t>コテイ</t>
    </rPh>
    <rPh sb="44" eb="46">
      <t>シサン</t>
    </rPh>
    <rPh sb="46" eb="47">
      <t>ゼイ</t>
    </rPh>
    <rPh sb="52" eb="54">
      <t>ソウム</t>
    </rPh>
    <rPh sb="54" eb="55">
      <t>ショウ</t>
    </rPh>
    <rPh sb="55" eb="57">
      <t>ジチショウ</t>
    </rPh>
    <rPh sb="57" eb="59">
      <t>ゼイム</t>
    </rPh>
    <rPh sb="59" eb="60">
      <t>キョク</t>
    </rPh>
    <rPh sb="61" eb="65">
      <t>コテイシサン</t>
    </rPh>
    <rPh sb="66" eb="68">
      <t>カカク</t>
    </rPh>
    <rPh sb="68" eb="69">
      <t>トウ</t>
    </rPh>
    <rPh sb="70" eb="72">
      <t>ガイヨウ</t>
    </rPh>
    <rPh sb="72" eb="74">
      <t>チョウショ</t>
    </rPh>
    <phoneticPr fontId="2"/>
  </si>
  <si>
    <t>１　市町村民税の状況</t>
    <rPh sb="2" eb="5">
      <t>シチョウソン</t>
    </rPh>
    <rPh sb="5" eb="6">
      <t>ミン</t>
    </rPh>
    <rPh sb="6" eb="7">
      <t>ゼイ</t>
    </rPh>
    <rPh sb="8" eb="10">
      <t>ジョウキョウ</t>
    </rPh>
    <phoneticPr fontId="2"/>
  </si>
  <si>
    <t>　　（１）　納税義務者数</t>
    <rPh sb="6" eb="8">
      <t>ノウゼイ</t>
    </rPh>
    <rPh sb="8" eb="11">
      <t>ギムシャ</t>
    </rPh>
    <rPh sb="11" eb="12">
      <t>スウ</t>
    </rPh>
    <phoneticPr fontId="2"/>
  </si>
  <si>
    <t>年　度　</t>
    <rPh sb="0" eb="3">
      <t>ネンド</t>
    </rPh>
    <phoneticPr fontId="2"/>
  </si>
  <si>
    <t>対　前　年　度　比　率　（％）</t>
    <rPh sb="0" eb="1">
      <t>タイ</t>
    </rPh>
    <rPh sb="2" eb="7">
      <t>ゼンネンド</t>
    </rPh>
    <rPh sb="8" eb="11">
      <t>ヒリツ</t>
    </rPh>
    <phoneticPr fontId="2"/>
  </si>
  <si>
    <t>　区　分</t>
    <rPh sb="1" eb="4">
      <t>クブン</t>
    </rPh>
    <phoneticPr fontId="2"/>
  </si>
  <si>
    <t>個　　人</t>
    <rPh sb="0" eb="4">
      <t>コジン</t>
    </rPh>
    <phoneticPr fontId="2"/>
  </si>
  <si>
    <t>個人均等割</t>
    <rPh sb="0" eb="2">
      <t>コジン</t>
    </rPh>
    <rPh sb="2" eb="4">
      <t>キントウ</t>
    </rPh>
    <rPh sb="4" eb="5">
      <t>ワリ</t>
    </rPh>
    <phoneticPr fontId="2"/>
  </si>
  <si>
    <t>個人所得割</t>
    <rPh sb="0" eb="2">
      <t>コジン</t>
    </rPh>
    <rPh sb="2" eb="4">
      <t>ショトク</t>
    </rPh>
    <rPh sb="4" eb="5">
      <t>ワリ</t>
    </rPh>
    <phoneticPr fontId="2"/>
  </si>
  <si>
    <t>法　　人</t>
    <rPh sb="0" eb="4">
      <t>ホウジン</t>
    </rPh>
    <phoneticPr fontId="2"/>
  </si>
  <si>
    <t>法人均等割</t>
    <rPh sb="0" eb="2">
      <t>ホウジン</t>
    </rPh>
    <rPh sb="2" eb="4">
      <t>キントウ</t>
    </rPh>
    <rPh sb="4" eb="5">
      <t>ワリ</t>
    </rPh>
    <phoneticPr fontId="2"/>
  </si>
  <si>
    <t>法人税割</t>
    <rPh sb="0" eb="2">
      <t>ホウジン</t>
    </rPh>
    <rPh sb="2" eb="3">
      <t>ゼイ</t>
    </rPh>
    <rPh sb="3" eb="4">
      <t>ワリ</t>
    </rPh>
    <phoneticPr fontId="2"/>
  </si>
  <si>
    <t>納　　　税　　　義　　　務　　　者　　　数　　　（人）</t>
    <rPh sb="0" eb="5">
      <t>ノウゼイ</t>
    </rPh>
    <rPh sb="8" eb="17">
      <t>ギムシャ</t>
    </rPh>
    <rPh sb="20" eb="21">
      <t>スウ</t>
    </rPh>
    <rPh sb="25" eb="26">
      <t>ニン</t>
    </rPh>
    <phoneticPr fontId="2"/>
  </si>
  <si>
    <t>均等割のみを納める者</t>
    <rPh sb="0" eb="2">
      <t>キントウ</t>
    </rPh>
    <rPh sb="2" eb="3">
      <t>ワリ</t>
    </rPh>
    <rPh sb="6" eb="10">
      <t>オサメルモノ</t>
    </rPh>
    <phoneticPr fontId="2"/>
  </si>
  <si>
    <t>所得割のみを納める者</t>
    <rPh sb="0" eb="2">
      <t>ショトク</t>
    </rPh>
    <rPh sb="2" eb="3">
      <t>ワリ</t>
    </rPh>
    <rPh sb="6" eb="10">
      <t>オサメルモノ</t>
    </rPh>
    <phoneticPr fontId="2"/>
  </si>
  <si>
    <t>均等割と所得割を納める者</t>
    <rPh sb="0" eb="2">
      <t>キントウ</t>
    </rPh>
    <rPh sb="2" eb="3">
      <t>ワリ</t>
    </rPh>
    <rPh sb="4" eb="6">
      <t>ショトク</t>
    </rPh>
    <rPh sb="6" eb="7">
      <t>ワリ</t>
    </rPh>
    <rPh sb="8" eb="12">
      <t>オサメルモノ</t>
    </rPh>
    <phoneticPr fontId="2"/>
  </si>
  <si>
    <t>計</t>
    <rPh sb="0" eb="1">
      <t>ケイ</t>
    </rPh>
    <phoneticPr fontId="2"/>
  </si>
  <si>
    <t>計のうち均等割のみを納める者の割合（％）</t>
    <rPh sb="0" eb="1">
      <t>ケイ</t>
    </rPh>
    <rPh sb="4" eb="6">
      <t>キントウ</t>
    </rPh>
    <rPh sb="6" eb="7">
      <t>ワリ</t>
    </rPh>
    <rPh sb="10" eb="14">
      <t>オサメルモノ</t>
    </rPh>
    <rPh sb="15" eb="17">
      <t>ワリアイ</t>
    </rPh>
    <phoneticPr fontId="2"/>
  </si>
  <si>
    <t>所得者区分</t>
    <rPh sb="0" eb="2">
      <t>ショトク</t>
    </rPh>
    <rPh sb="2" eb="3">
      <t>シャ</t>
    </rPh>
    <rPh sb="3" eb="5">
      <t>クブン</t>
    </rPh>
    <phoneticPr fontId="2"/>
  </si>
  <si>
    <t>年度</t>
    <rPh sb="0" eb="2">
      <t>ネンド</t>
    </rPh>
    <phoneticPr fontId="2"/>
  </si>
  <si>
    <t>給与所得者</t>
    <rPh sb="0" eb="2">
      <t>キュウヨ</t>
    </rPh>
    <rPh sb="2" eb="4">
      <t>ショトク</t>
    </rPh>
    <rPh sb="4" eb="5">
      <t>シャ</t>
    </rPh>
    <phoneticPr fontId="2"/>
  </si>
  <si>
    <t>営業等所得者</t>
    <rPh sb="0" eb="2">
      <t>エイギョウ</t>
    </rPh>
    <rPh sb="2" eb="3">
      <t>トウ</t>
    </rPh>
    <rPh sb="3" eb="5">
      <t>ショトク</t>
    </rPh>
    <rPh sb="5" eb="6">
      <t>シャ</t>
    </rPh>
    <phoneticPr fontId="2"/>
  </si>
  <si>
    <t>農業所得者</t>
    <rPh sb="0" eb="2">
      <t>ノウギョウ</t>
    </rPh>
    <rPh sb="2" eb="4">
      <t>ショトク</t>
    </rPh>
    <rPh sb="4" eb="5">
      <t>シャ</t>
    </rPh>
    <phoneticPr fontId="2"/>
  </si>
  <si>
    <t>その他の所得者</t>
    <rPh sb="0" eb="3">
      <t>ソノタ</t>
    </rPh>
    <rPh sb="4" eb="6">
      <t>ショトク</t>
    </rPh>
    <rPh sb="6" eb="7">
      <t>シャ</t>
    </rPh>
    <phoneticPr fontId="2"/>
  </si>
  <si>
    <t>土地等の譲渡に 　　　係る所得者</t>
    <rPh sb="0" eb="2">
      <t>トチ</t>
    </rPh>
    <rPh sb="2" eb="3">
      <t>トウ</t>
    </rPh>
    <rPh sb="4" eb="6">
      <t>ジョウト</t>
    </rPh>
    <rPh sb="11" eb="12">
      <t>カカ</t>
    </rPh>
    <rPh sb="13" eb="15">
      <t>ショトク</t>
    </rPh>
    <rPh sb="15" eb="16">
      <t>シャ</t>
    </rPh>
    <phoneticPr fontId="2"/>
  </si>
  <si>
    <t>納税義務者数</t>
    <rPh sb="0" eb="2">
      <t>ノウゼイ</t>
    </rPh>
    <rPh sb="2" eb="5">
      <t>ギムシャ</t>
    </rPh>
    <rPh sb="5" eb="6">
      <t>スウ</t>
    </rPh>
    <phoneticPr fontId="2"/>
  </si>
  <si>
    <t>（人）</t>
    <rPh sb="1" eb="2">
      <t>ニン</t>
    </rPh>
    <phoneticPr fontId="2"/>
  </si>
  <si>
    <t>対前年度比率</t>
    <rPh sb="0" eb="1">
      <t>タイ</t>
    </rPh>
    <rPh sb="1" eb="2">
      <t>ゼン</t>
    </rPh>
    <rPh sb="2" eb="3">
      <t>ネン</t>
    </rPh>
    <rPh sb="3" eb="4">
      <t>ド</t>
    </rPh>
    <rPh sb="4" eb="6">
      <t>ヒリツ</t>
    </rPh>
    <phoneticPr fontId="2"/>
  </si>
  <si>
    <t>（％）</t>
    <phoneticPr fontId="2"/>
  </si>
  <si>
    <t>納　税　義　務　者　数</t>
    <rPh sb="0" eb="3">
      <t>ノウゼイ</t>
    </rPh>
    <rPh sb="4" eb="9">
      <t>ギムシャ</t>
    </rPh>
    <rPh sb="10" eb="11">
      <t>スウ</t>
    </rPh>
    <phoneticPr fontId="2"/>
  </si>
  <si>
    <t>所得税の
納税義務あり</t>
    <rPh sb="0" eb="3">
      <t>ショトクゼイ</t>
    </rPh>
    <rPh sb="5" eb="7">
      <t>ノウゼイ</t>
    </rPh>
    <rPh sb="7" eb="9">
      <t>ギム</t>
    </rPh>
    <phoneticPr fontId="2"/>
  </si>
  <si>
    <t>所得税の
納税義務なし</t>
    <rPh sb="0" eb="3">
      <t>ショトクゼイ</t>
    </rPh>
    <rPh sb="5" eb="7">
      <t>ノウゼイ</t>
    </rPh>
    <rPh sb="7" eb="9">
      <t>ギム</t>
    </rPh>
    <phoneticPr fontId="2"/>
  </si>
  <si>
    <t>(人)</t>
    <rPh sb="1" eb="2">
      <t>ニン</t>
    </rPh>
    <phoneticPr fontId="2"/>
  </si>
  <si>
    <t>単位：千円、％</t>
    <rPh sb="0" eb="2">
      <t>タンイ</t>
    </rPh>
    <rPh sb="3" eb="5">
      <t>センエン</t>
    </rPh>
    <phoneticPr fontId="2"/>
  </si>
  <si>
    <t>区分</t>
    <rPh sb="0" eb="2">
      <t>クブン</t>
    </rPh>
    <phoneticPr fontId="2"/>
  </si>
  <si>
    <t>均等割額</t>
    <rPh sb="0" eb="2">
      <t>キントウ</t>
    </rPh>
    <rPh sb="2" eb="3">
      <t>ワリ</t>
    </rPh>
    <rPh sb="3" eb="4">
      <t>ガク</t>
    </rPh>
    <phoneticPr fontId="2"/>
  </si>
  <si>
    <t>所得割額</t>
    <rPh sb="0" eb="2">
      <t>ショトク</t>
    </rPh>
    <rPh sb="2" eb="3">
      <t>ワリ</t>
    </rPh>
    <rPh sb="3" eb="4">
      <t>ガク</t>
    </rPh>
    <phoneticPr fontId="2"/>
  </si>
  <si>
    <t>参考（収入金額）　(円)</t>
    <rPh sb="0" eb="2">
      <t>サンコウ</t>
    </rPh>
    <rPh sb="3" eb="5">
      <t>シュウニュウ</t>
    </rPh>
    <rPh sb="5" eb="7">
      <t>キンガク</t>
    </rPh>
    <rPh sb="10" eb="11">
      <t>エン</t>
    </rPh>
    <phoneticPr fontId="2"/>
  </si>
  <si>
    <t>分  離  課  税  に係る所得者</t>
    <rPh sb="0" eb="4">
      <t>ブンリ</t>
    </rPh>
    <rPh sb="6" eb="7">
      <t>カ</t>
    </rPh>
    <rPh sb="9" eb="10">
      <t>ゼイ</t>
    </rPh>
    <rPh sb="13" eb="14">
      <t>カカ</t>
    </rPh>
    <rPh sb="15" eb="17">
      <t>ショトク</t>
    </rPh>
    <rPh sb="17" eb="18">
      <t>シャ</t>
    </rPh>
    <phoneticPr fontId="2"/>
  </si>
  <si>
    <t>課税最低限</t>
    <rPh sb="0" eb="2">
      <t>カゼイ</t>
    </rPh>
    <rPh sb="2" eb="5">
      <t>サイテイゲン</t>
    </rPh>
    <phoneticPr fontId="2"/>
  </si>
  <si>
    <t>非課税限度額</t>
    <rPh sb="0" eb="3">
      <t>ヒカゼイ</t>
    </rPh>
    <rPh sb="3" eb="5">
      <t>ゲンド</t>
    </rPh>
    <rPh sb="5" eb="6">
      <t>ガク</t>
    </rPh>
    <phoneticPr fontId="2"/>
  </si>
  <si>
    <t>税　額</t>
    <rPh sb="0" eb="3">
      <t>ゼイガク</t>
    </rPh>
    <phoneticPr fontId="2"/>
  </si>
  <si>
    <t>(千円)</t>
    <rPh sb="1" eb="3">
      <t>センエン</t>
    </rPh>
    <phoneticPr fontId="2"/>
  </si>
  <si>
    <t>対　前　年　度　比　率</t>
    <rPh sb="0" eb="1">
      <t>タイ</t>
    </rPh>
    <rPh sb="2" eb="7">
      <t>ゼンネンド</t>
    </rPh>
    <rPh sb="8" eb="11">
      <t>ヒリツ</t>
    </rPh>
    <phoneticPr fontId="2"/>
  </si>
  <si>
    <t>(％)</t>
    <phoneticPr fontId="2"/>
  </si>
  <si>
    <t>指　数　</t>
    <rPh sb="0" eb="3">
      <t>シスウ</t>
    </rPh>
    <phoneticPr fontId="2"/>
  </si>
  <si>
    <t>構　成　割　合</t>
    <rPh sb="0" eb="3">
      <t>コウセイ</t>
    </rPh>
    <rPh sb="4" eb="7">
      <t>ワリアイ</t>
    </rPh>
    <phoneticPr fontId="2"/>
  </si>
  <si>
    <t>(％)</t>
    <phoneticPr fontId="2"/>
  </si>
  <si>
    <t>備考　１「税額」は、現年課税分当初調定額（減免前）である。</t>
    <rPh sb="0" eb="2">
      <t>ビコウ</t>
    </rPh>
    <rPh sb="5" eb="7">
      <t>ゼイガク</t>
    </rPh>
    <rPh sb="10" eb="11">
      <t>ゲン</t>
    </rPh>
    <rPh sb="11" eb="12">
      <t>ネン</t>
    </rPh>
    <rPh sb="12" eb="13">
      <t>カ</t>
    </rPh>
    <rPh sb="13" eb="14">
      <t>ゼイ</t>
    </rPh>
    <rPh sb="14" eb="15">
      <t>ブン</t>
    </rPh>
    <rPh sb="15" eb="17">
      <t>トウショ</t>
    </rPh>
    <rPh sb="17" eb="19">
      <t>チョウテイ</t>
    </rPh>
    <rPh sb="19" eb="20">
      <t>ガク</t>
    </rPh>
    <rPh sb="21" eb="23">
      <t>ゲンメン</t>
    </rPh>
    <rPh sb="23" eb="24">
      <t>マエ</t>
    </rPh>
    <phoneticPr fontId="2"/>
  </si>
  <si>
    <t>２　固定資産税の状況</t>
    <rPh sb="2" eb="4">
      <t>コテイ</t>
    </rPh>
    <rPh sb="4" eb="6">
      <t>シサン</t>
    </rPh>
    <rPh sb="6" eb="7">
      <t>ゼイ</t>
    </rPh>
    <rPh sb="8" eb="10">
      <t>ジョウキョウ</t>
    </rPh>
    <phoneticPr fontId="2"/>
  </si>
  <si>
    <t>区　　分</t>
    <rPh sb="0" eb="4">
      <t>クブン</t>
    </rPh>
    <phoneticPr fontId="2"/>
  </si>
  <si>
    <t>前　年　度　比　率　（％）</t>
    <rPh sb="0" eb="5">
      <t>ゼンネンド</t>
    </rPh>
    <rPh sb="6" eb="9">
      <t>ヒリツ</t>
    </rPh>
    <phoneticPr fontId="2"/>
  </si>
  <si>
    <t>総　　　　　　　　数</t>
    <rPh sb="0" eb="10">
      <t>ソウスウ</t>
    </rPh>
    <phoneticPr fontId="2"/>
  </si>
  <si>
    <t>法定免税点未満のもの</t>
    <rPh sb="0" eb="2">
      <t>ホウテイ</t>
    </rPh>
    <rPh sb="2" eb="4">
      <t>メンゼイ</t>
    </rPh>
    <rPh sb="4" eb="5">
      <t>テン</t>
    </rPh>
    <rPh sb="5" eb="7">
      <t>ミマン</t>
    </rPh>
    <phoneticPr fontId="2"/>
  </si>
  <si>
    <t>法定免税点以上のもの</t>
    <rPh sb="0" eb="2">
      <t>ホウテイ</t>
    </rPh>
    <rPh sb="2" eb="4">
      <t>メンゼイ</t>
    </rPh>
    <rPh sb="4" eb="5">
      <t>テン</t>
    </rPh>
    <rPh sb="5" eb="7">
      <t>イジョウ</t>
    </rPh>
    <phoneticPr fontId="2"/>
  </si>
  <si>
    <t>Ｄ／Ａ</t>
    <phoneticPr fontId="2"/>
  </si>
  <si>
    <t>Ｅ／Ｂ</t>
    <phoneticPr fontId="2"/>
  </si>
  <si>
    <t>Ｆ／Ｃ</t>
    <phoneticPr fontId="2"/>
  </si>
  <si>
    <t>Ｄ</t>
    <phoneticPr fontId="2"/>
  </si>
  <si>
    <t>Ｅ</t>
    <phoneticPr fontId="2"/>
  </si>
  <si>
    <t>Ｆ</t>
    <phoneticPr fontId="2"/>
  </si>
  <si>
    <t>土地</t>
    <rPh sb="0" eb="2">
      <t>トチ</t>
    </rPh>
    <phoneticPr fontId="2"/>
  </si>
  <si>
    <t>市計</t>
    <rPh sb="0" eb="1">
      <t>シケイ</t>
    </rPh>
    <rPh sb="1" eb="2">
      <t>ケイ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</si>
  <si>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</si>
  <si>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ケンケイ</t>
    </rPh>
    <rPh sb="1" eb="2">
      <t>ケイ</t>
    </rPh>
    <phoneticPr fontId="2"/>
  </si>
  <si>
    <t>家屋</t>
    <rPh sb="0" eb="2">
      <t>カオク</t>
    </rPh>
    <phoneticPr fontId="2"/>
  </si>
  <si>
    <t>償却資産</t>
    <rPh sb="0" eb="2">
      <t>ショウキャク</t>
    </rPh>
    <rPh sb="2" eb="4">
      <t>シサン</t>
    </rPh>
    <phoneticPr fontId="2"/>
  </si>
  <si>
    <t>区　　　分</t>
    <rPh sb="0" eb="5">
      <t>クブン</t>
    </rPh>
    <phoneticPr fontId="2"/>
  </si>
  <si>
    <t>課　　　　　税　　　　　標　　　　　準　　　　　額　　　　　（千円）</t>
    <rPh sb="0" eb="7">
      <t>カゼイ</t>
    </rPh>
    <rPh sb="12" eb="19">
      <t>ヒョウジュン</t>
    </rPh>
    <rPh sb="24" eb="25">
      <t>ガク</t>
    </rPh>
    <rPh sb="31" eb="33">
      <t>センエン</t>
    </rPh>
    <phoneticPr fontId="2"/>
  </si>
  <si>
    <t>割　　　合　（％）</t>
    <rPh sb="0" eb="5">
      <t>ワリアイ</t>
    </rPh>
    <phoneticPr fontId="2"/>
  </si>
  <si>
    <t>昭和39年度</t>
    <rPh sb="0" eb="2">
      <t>ショウワ</t>
    </rPh>
    <rPh sb="4" eb="6">
      <t>ネンド</t>
    </rPh>
    <phoneticPr fontId="2"/>
  </si>
  <si>
    <t>Ａ</t>
    <phoneticPr fontId="2"/>
  </si>
  <si>
    <t>構成比</t>
    <rPh sb="0" eb="3">
      <t>コウセイヒ</t>
    </rPh>
    <phoneticPr fontId="2"/>
  </si>
  <si>
    <t>Ａ</t>
    <phoneticPr fontId="2"/>
  </si>
  <si>
    <t>(％)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</si>
  <si>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</si>
  <si>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</si>
  <si>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</si>
  <si>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</si>
  <si>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３　軽自動車税の状況</t>
    <rPh sb="2" eb="6">
      <t>ケイジドウシャ</t>
    </rPh>
    <rPh sb="6" eb="7">
      <t>ゼイ</t>
    </rPh>
    <rPh sb="8" eb="10">
      <t>ジョウキョウ</t>
    </rPh>
    <phoneticPr fontId="2"/>
  </si>
  <si>
    <t>区　分　</t>
    <rPh sb="0" eb="3">
      <t>クブン</t>
    </rPh>
    <phoneticPr fontId="2"/>
  </si>
  <si>
    <t>賦課期日　  現在台数</t>
    <rPh sb="0" eb="2">
      <t>フカ</t>
    </rPh>
    <rPh sb="2" eb="4">
      <t>キジツ</t>
    </rPh>
    <rPh sb="7" eb="9">
      <t>ゲンザイ</t>
    </rPh>
    <rPh sb="9" eb="11">
      <t>ダイスウ</t>
    </rPh>
    <phoneticPr fontId="2"/>
  </si>
  <si>
    <t>左のうち非課税及び課税免除台数</t>
    <rPh sb="0" eb="1">
      <t>ヒダリ</t>
    </rPh>
    <rPh sb="4" eb="7">
      <t>ヒカゼイ</t>
    </rPh>
    <rPh sb="7" eb="8">
      <t>オヨ</t>
    </rPh>
    <rPh sb="9" eb="11">
      <t>カゼイ</t>
    </rPh>
    <rPh sb="11" eb="13">
      <t>メンジョ</t>
    </rPh>
    <rPh sb="13" eb="15">
      <t>ダイスウ</t>
    </rPh>
    <phoneticPr fontId="2"/>
  </si>
  <si>
    <t>差引課税　  台数</t>
    <rPh sb="0" eb="2">
      <t>サシヒキ</t>
    </rPh>
    <rPh sb="2" eb="4">
      <t>カゼイ</t>
    </rPh>
    <rPh sb="7" eb="9">
      <t>ダイスウ</t>
    </rPh>
    <phoneticPr fontId="2"/>
  </si>
  <si>
    <t>調定額</t>
    <rPh sb="0" eb="2">
      <t>チョウテイ</t>
    </rPh>
    <rPh sb="2" eb="3">
      <t>ガク</t>
    </rPh>
    <phoneticPr fontId="2"/>
  </si>
  <si>
    <t>Ｅ／Ａ</t>
    <phoneticPr fontId="2"/>
  </si>
  <si>
    <t>Ｆ／Ｂ</t>
    <phoneticPr fontId="2"/>
  </si>
  <si>
    <t>Ｇ／Ｃ</t>
    <phoneticPr fontId="2"/>
  </si>
  <si>
    <t>Ｈ／Ｄ</t>
    <phoneticPr fontId="2"/>
  </si>
  <si>
    <t>　車　種</t>
    <rPh sb="1" eb="4">
      <t>シャシュ</t>
    </rPh>
    <phoneticPr fontId="2"/>
  </si>
  <si>
    <t>Ｅ　(台)</t>
    <rPh sb="3" eb="4">
      <t>ダイ</t>
    </rPh>
    <phoneticPr fontId="2"/>
  </si>
  <si>
    <t>Ｆ　(台)</t>
    <rPh sb="3" eb="4">
      <t>ダイ</t>
    </rPh>
    <phoneticPr fontId="2"/>
  </si>
  <si>
    <t>Ｇ　(台)</t>
    <rPh sb="3" eb="4">
      <t>ダイ</t>
    </rPh>
    <phoneticPr fontId="2"/>
  </si>
  <si>
    <t>Ｈ　(千円)</t>
    <rPh sb="3" eb="5">
      <t>センエン</t>
    </rPh>
    <phoneticPr fontId="2"/>
  </si>
  <si>
    <t>原動機付自転車</t>
    <rPh sb="0" eb="3">
      <t>ゲンドウキ</t>
    </rPh>
    <rPh sb="3" eb="4">
      <t>ツキ</t>
    </rPh>
    <rPh sb="4" eb="7">
      <t>ジテンシャ</t>
    </rPh>
    <phoneticPr fontId="2"/>
  </si>
  <si>
    <t>軽　自　動　車　及　び</t>
    <rPh sb="0" eb="7">
      <t>ケイジドウシャ</t>
    </rPh>
    <rPh sb="8" eb="9">
      <t>オヨ</t>
    </rPh>
    <phoneticPr fontId="2"/>
  </si>
  <si>
    <t>小　型　特　殊　自　動　車</t>
    <rPh sb="0" eb="3">
      <t>コガタ</t>
    </rPh>
    <rPh sb="4" eb="7">
      <t>トクシュ</t>
    </rPh>
    <rPh sb="8" eb="13">
      <t>ジドウシャ</t>
    </rPh>
    <phoneticPr fontId="2"/>
  </si>
  <si>
    <t>一　　般</t>
    <rPh sb="0" eb="4">
      <t>イッパン</t>
    </rPh>
    <phoneticPr fontId="2"/>
  </si>
  <si>
    <t>二輪車</t>
    <rPh sb="0" eb="2">
      <t>ニリン</t>
    </rPh>
    <rPh sb="2" eb="3">
      <t>シャ</t>
    </rPh>
    <phoneticPr fontId="2"/>
  </si>
  <si>
    <t>三輪車</t>
    <rPh sb="0" eb="2">
      <t>サンリン</t>
    </rPh>
    <rPh sb="2" eb="3">
      <t>シャ</t>
    </rPh>
    <phoneticPr fontId="2"/>
  </si>
  <si>
    <t>四　輪　車</t>
    <rPh sb="0" eb="3">
      <t>ヨンリン</t>
    </rPh>
    <rPh sb="4" eb="5">
      <t>シャ</t>
    </rPh>
    <phoneticPr fontId="2"/>
  </si>
  <si>
    <t>乗用</t>
    <rPh sb="0" eb="2">
      <t>ジョウヨウ</t>
    </rPh>
    <phoneticPr fontId="2"/>
  </si>
  <si>
    <t>貨物</t>
    <rPh sb="0" eb="2">
      <t>カモツ</t>
    </rPh>
    <phoneticPr fontId="2"/>
  </si>
  <si>
    <t>農耕用</t>
    <rPh sb="0" eb="3">
      <t>ノウコウヨウ</t>
    </rPh>
    <phoneticPr fontId="2"/>
  </si>
  <si>
    <t>特殊作業用</t>
    <rPh sb="0" eb="2">
      <t>トクシュ</t>
    </rPh>
    <rPh sb="2" eb="4">
      <t>サギョウシャ</t>
    </rPh>
    <rPh sb="4" eb="5">
      <t>ヨウ</t>
    </rPh>
    <phoneticPr fontId="2"/>
  </si>
  <si>
    <t>専ら雪上を走行するもの</t>
    <rPh sb="0" eb="1">
      <t>モッパ</t>
    </rPh>
    <rPh sb="2" eb="4">
      <t>セツジョウ</t>
    </rPh>
    <rPh sb="5" eb="7">
      <t>ソウコウ</t>
    </rPh>
    <phoneticPr fontId="2"/>
  </si>
  <si>
    <t>小計</t>
    <rPh sb="0" eb="2">
      <t>ショウケイ</t>
    </rPh>
    <phoneticPr fontId="2"/>
  </si>
  <si>
    <t>二輪の小型自動車</t>
    <rPh sb="0" eb="2">
      <t>ニリン</t>
    </rPh>
    <rPh sb="3" eb="5">
      <t>コガタ</t>
    </rPh>
    <rPh sb="5" eb="8">
      <t>ジドウシャ</t>
    </rPh>
    <phoneticPr fontId="2"/>
  </si>
  <si>
    <t>合計</t>
    <rPh sb="0" eb="2">
      <t>ゴウケイ</t>
    </rPh>
    <phoneticPr fontId="2"/>
  </si>
  <si>
    <t>備考　１　本表は、４月１日現在の数値である。</t>
    <rPh sb="0" eb="2">
      <t>ビコウ</t>
    </rPh>
    <rPh sb="5" eb="6">
      <t>ホン</t>
    </rPh>
    <rPh sb="6" eb="7">
      <t>ヒョウジ</t>
    </rPh>
    <rPh sb="10" eb="11">
      <t>ガツ</t>
    </rPh>
    <rPh sb="11" eb="13">
      <t>１ニチ</t>
    </rPh>
    <rPh sb="13" eb="15">
      <t>ゲンザイ</t>
    </rPh>
    <rPh sb="16" eb="18">
      <t>スウチ</t>
    </rPh>
    <phoneticPr fontId="2"/>
  </si>
  <si>
    <t>　　　２　「調定額｣は、現年課税分当初賦課の調定額である。</t>
    <rPh sb="6" eb="8">
      <t>チョウテイ</t>
    </rPh>
    <rPh sb="8" eb="9">
      <t>ガク</t>
    </rPh>
    <rPh sb="12" eb="13">
      <t>ゲン</t>
    </rPh>
    <rPh sb="13" eb="14">
      <t>ネン</t>
    </rPh>
    <rPh sb="14" eb="15">
      <t>カ</t>
    </rPh>
    <rPh sb="15" eb="16">
      <t>ゼイ</t>
    </rPh>
    <rPh sb="16" eb="17">
      <t>ブン</t>
    </rPh>
    <rPh sb="17" eb="19">
      <t>トウショ</t>
    </rPh>
    <rPh sb="19" eb="21">
      <t>フカ</t>
    </rPh>
    <rPh sb="22" eb="24">
      <t>チョウテイ</t>
    </rPh>
    <rPh sb="24" eb="25">
      <t>ガク</t>
    </rPh>
    <phoneticPr fontId="2"/>
  </si>
  <si>
    <t>４　鉱産税の状況</t>
    <rPh sb="2" eb="4">
      <t>コウサン</t>
    </rPh>
    <rPh sb="4" eb="5">
      <t>ゼイ</t>
    </rPh>
    <rPh sb="6" eb="8">
      <t>ジョウキョウ</t>
    </rPh>
    <phoneticPr fontId="2"/>
  </si>
  <si>
    <t>対　前　年　度　比　率　(％)</t>
    <rPh sb="0" eb="1">
      <t>タイ</t>
    </rPh>
    <rPh sb="2" eb="7">
      <t>ゼンネンド</t>
    </rPh>
    <rPh sb="8" eb="11">
      <t>ヒリツ</t>
    </rPh>
    <phoneticPr fontId="2"/>
  </si>
  <si>
    <t>納　税　義　務　者　数　(人)</t>
    <rPh sb="0" eb="3">
      <t>ノウゼイ</t>
    </rPh>
    <rPh sb="4" eb="9">
      <t>ギムシャ</t>
    </rPh>
    <rPh sb="10" eb="11">
      <t>スウ</t>
    </rPh>
    <rPh sb="13" eb="14">
      <t>ニン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</si>
  <si>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</si>
  <si>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 xml:space="preserve"> 月産200万円以下</t>
    <rPh sb="1" eb="3">
      <t>ゲッサン</t>
    </rPh>
    <rPh sb="6" eb="8">
      <t>マンエン</t>
    </rPh>
    <rPh sb="8" eb="10">
      <t>イカ</t>
    </rPh>
    <phoneticPr fontId="2"/>
  </si>
  <si>
    <t xml:space="preserve"> 月産200万円超　</t>
    <rPh sb="1" eb="3">
      <t>ゲッサン</t>
    </rPh>
    <rPh sb="6" eb="8">
      <t>マンエン</t>
    </rPh>
    <rPh sb="8" eb="9">
      <t>コ</t>
    </rPh>
    <phoneticPr fontId="2"/>
  </si>
  <si>
    <t>調　　定　　額　(千円)</t>
    <rPh sb="0" eb="4">
      <t>チョウテイ</t>
    </rPh>
    <rPh sb="6" eb="7">
      <t>ガク</t>
    </rPh>
    <rPh sb="9" eb="11">
      <t>センエン</t>
    </rPh>
    <phoneticPr fontId="2"/>
  </si>
  <si>
    <t>５　特別土地保有税の状況</t>
    <rPh sb="2" eb="4">
      <t>トクベツ</t>
    </rPh>
    <rPh sb="4" eb="6">
      <t>トチ</t>
    </rPh>
    <rPh sb="6" eb="8">
      <t>ホユウ</t>
    </rPh>
    <rPh sb="8" eb="9">
      <t>ゼイ</t>
    </rPh>
    <rPh sb="10" eb="12">
      <t>ジョウキョウ</t>
    </rPh>
    <phoneticPr fontId="2"/>
  </si>
  <si>
    <t>区　分</t>
    <rPh sb="0" eb="3">
      <t>クブン</t>
    </rPh>
    <phoneticPr fontId="2"/>
  </si>
  <si>
    <t>取　得　価　格</t>
    <rPh sb="0" eb="3">
      <t>シュトク</t>
    </rPh>
    <rPh sb="4" eb="7">
      <t>カカク</t>
    </rPh>
    <phoneticPr fontId="2"/>
  </si>
  <si>
    <t>固 定 資 産 税　　（不動産取得税）　　課 税 標 準 額</t>
    <rPh sb="0" eb="3">
      <t>コテイ</t>
    </rPh>
    <rPh sb="4" eb="7">
      <t>シサン</t>
    </rPh>
    <rPh sb="8" eb="9">
      <t>ゼイ</t>
    </rPh>
    <rPh sb="12" eb="15">
      <t>フドウサン</t>
    </rPh>
    <rPh sb="15" eb="17">
      <t>シュトク</t>
    </rPh>
    <rPh sb="17" eb="18">
      <t>ゼイ</t>
    </rPh>
    <rPh sb="21" eb="24">
      <t>カゼイ</t>
    </rPh>
    <rPh sb="25" eb="28">
      <t>ヒョウジュン</t>
    </rPh>
    <rPh sb="29" eb="30">
      <t>ガク</t>
    </rPh>
    <phoneticPr fontId="2"/>
  </si>
  <si>
    <t>Ｂの額（Ｂの額に４／３を乗じた額）が　Ａの額を超えるもの</t>
    <rPh sb="2" eb="3">
      <t>ガク</t>
    </rPh>
    <rPh sb="6" eb="7">
      <t>ガク</t>
    </rPh>
    <rPh sb="12" eb="13">
      <t>ジョウ</t>
    </rPh>
    <rPh sb="15" eb="16">
      <t>ガク</t>
    </rPh>
    <rPh sb="21" eb="22">
      <t>ガク</t>
    </rPh>
    <rPh sb="23" eb="24">
      <t>コ</t>
    </rPh>
    <phoneticPr fontId="2"/>
  </si>
  <si>
    <t>徴収猶予等税額</t>
    <rPh sb="0" eb="2">
      <t>チョウシュウ</t>
    </rPh>
    <rPh sb="2" eb="4">
      <t>ユウヨ</t>
    </rPh>
    <rPh sb="4" eb="5">
      <t>トウ</t>
    </rPh>
    <rPh sb="5" eb="7">
      <t>ゼイガク</t>
    </rPh>
    <phoneticPr fontId="2"/>
  </si>
  <si>
    <t>調　定　額</t>
    <rPh sb="0" eb="3">
      <t>チョウテイ</t>
    </rPh>
    <rPh sb="4" eb="5">
      <t>ガク</t>
    </rPh>
    <phoneticPr fontId="2"/>
  </si>
  <si>
    <t>件　　　　　数</t>
    <rPh sb="0" eb="7">
      <t>ケンスウ</t>
    </rPh>
    <phoneticPr fontId="2"/>
  </si>
  <si>
    <t>面　　　　　積</t>
    <rPh sb="0" eb="7">
      <t>メンセキ</t>
    </rPh>
    <phoneticPr fontId="2"/>
  </si>
  <si>
    <t>課 税 標 準 額</t>
    <rPh sb="0" eb="3">
      <t>カゼイ</t>
    </rPh>
    <rPh sb="4" eb="7">
      <t>ヒョウジュン</t>
    </rPh>
    <rPh sb="8" eb="9">
      <t>ガク</t>
    </rPh>
    <phoneticPr fontId="2"/>
  </si>
  <si>
    <t>Ａ　(千円)</t>
    <rPh sb="3" eb="5">
      <t>センエン</t>
    </rPh>
    <phoneticPr fontId="2"/>
  </si>
  <si>
    <t>Ｂ　(千円)</t>
    <rPh sb="3" eb="5">
      <t>センエン</t>
    </rPh>
    <phoneticPr fontId="2"/>
  </si>
  <si>
    <t>Ｃ　(千円)</t>
    <rPh sb="3" eb="5">
      <t>センエン</t>
    </rPh>
    <phoneticPr fontId="2"/>
  </si>
  <si>
    <t>Ｄ　(千円)</t>
    <rPh sb="3" eb="5">
      <t>センエン</t>
    </rPh>
    <phoneticPr fontId="2"/>
  </si>
  <si>
    <t>Ｅ　(千円)</t>
    <rPh sb="3" eb="5">
      <t>センエン</t>
    </rPh>
    <phoneticPr fontId="2"/>
  </si>
  <si>
    <t>　(千円)</t>
    <rPh sb="2" eb="4">
      <t>センエン</t>
    </rPh>
    <phoneticPr fontId="2"/>
  </si>
  <si>
    <t>(件)</t>
    <rPh sb="1" eb="2">
      <t>ケン</t>
    </rPh>
    <phoneticPr fontId="2"/>
  </si>
  <si>
    <t>(千㎡)</t>
    <rPh sb="1" eb="2">
      <t>セン</t>
    </rPh>
    <phoneticPr fontId="2"/>
  </si>
  <si>
    <t>保有分</t>
    <rPh sb="0" eb="2">
      <t>ホユウ</t>
    </rPh>
    <rPh sb="2" eb="3">
      <t>ブン</t>
    </rPh>
    <phoneticPr fontId="2"/>
  </si>
  <si>
    <t>取得分</t>
    <rPh sb="0" eb="2">
      <t>シュトク</t>
    </rPh>
    <rPh sb="2" eb="3">
      <t>ブン</t>
    </rPh>
    <phoneticPr fontId="2"/>
  </si>
  <si>
    <t>備考　１　Ａ～Ｅまでの各欄の数値は、普通交付税基準財政収入額算定資料より求めたものであり、「調定額｣は、５月31日現在における現年分の額である。</t>
    <rPh sb="0" eb="2">
      <t>ビコウ</t>
    </rPh>
    <rPh sb="11" eb="13">
      <t>カクラン</t>
    </rPh>
    <rPh sb="14" eb="16">
      <t>スウチ</t>
    </rPh>
    <rPh sb="18" eb="20">
      <t>フツウ</t>
    </rPh>
    <rPh sb="20" eb="22">
      <t>コウフ</t>
    </rPh>
    <rPh sb="22" eb="23">
      <t>ゼイ</t>
    </rPh>
    <rPh sb="23" eb="25">
      <t>キジュン</t>
    </rPh>
    <rPh sb="25" eb="27">
      <t>ザイセイ</t>
    </rPh>
    <rPh sb="27" eb="30">
      <t>シュウニュウガク</t>
    </rPh>
    <rPh sb="30" eb="32">
      <t>サンテイ</t>
    </rPh>
    <rPh sb="32" eb="34">
      <t>シリョウ</t>
    </rPh>
    <rPh sb="36" eb="37">
      <t>モト</t>
    </rPh>
    <rPh sb="46" eb="48">
      <t>チョウテイ</t>
    </rPh>
    <rPh sb="48" eb="49">
      <t>ガク</t>
    </rPh>
    <rPh sb="53" eb="54">
      <t>ガツ</t>
    </rPh>
    <rPh sb="56" eb="57">
      <t>ニチ</t>
    </rPh>
    <rPh sb="57" eb="59">
      <t>ゲンザイ</t>
    </rPh>
    <rPh sb="63" eb="64">
      <t>ゲン</t>
    </rPh>
    <rPh sb="64" eb="65">
      <t>ネンドブン</t>
    </rPh>
    <rPh sb="65" eb="66">
      <t>ブン</t>
    </rPh>
    <rPh sb="67" eb="68">
      <t>ガク</t>
    </rPh>
    <phoneticPr fontId="2"/>
  </si>
  <si>
    <t xml:space="preserve">      ２　特別土地保有税は、平成１５年度より課税停止されている。（地方税法附則第31条）</t>
    <rPh sb="8" eb="10">
      <t>トクベツ</t>
    </rPh>
    <rPh sb="10" eb="12">
      <t>トチ</t>
    </rPh>
    <rPh sb="12" eb="15">
      <t>ホユウゼイ</t>
    </rPh>
    <rPh sb="17" eb="19">
      <t>ヘイセイ</t>
    </rPh>
    <rPh sb="21" eb="23">
      <t>ネンド</t>
    </rPh>
    <rPh sb="25" eb="27">
      <t>カゼイ</t>
    </rPh>
    <rPh sb="27" eb="29">
      <t>テイシ</t>
    </rPh>
    <rPh sb="36" eb="39">
      <t>チホウゼイ</t>
    </rPh>
    <rPh sb="39" eb="40">
      <t>ホウ</t>
    </rPh>
    <rPh sb="40" eb="42">
      <t>フソク</t>
    </rPh>
    <rPh sb="42" eb="43">
      <t>ダイ</t>
    </rPh>
    <rPh sb="45" eb="46">
      <t>ジョウ</t>
    </rPh>
    <phoneticPr fontId="2"/>
  </si>
  <si>
    <t>６　入湯税の状況</t>
    <rPh sb="2" eb="4">
      <t>ニュウトウ</t>
    </rPh>
    <rPh sb="4" eb="5">
      <t>ゼイ</t>
    </rPh>
    <rPh sb="6" eb="8">
      <t>ジョウキョウ</t>
    </rPh>
    <phoneticPr fontId="2"/>
  </si>
  <si>
    <t>対　前　年　度　比　率　（％）</t>
    <rPh sb="0" eb="1">
      <t>タイ</t>
    </rPh>
    <rPh sb="2" eb="3">
      <t>マエ</t>
    </rPh>
    <rPh sb="4" eb="5">
      <t>トシ</t>
    </rPh>
    <rPh sb="6" eb="7">
      <t>タビ</t>
    </rPh>
    <rPh sb="8" eb="9">
      <t>ヒ</t>
    </rPh>
    <rPh sb="10" eb="11">
      <t>リツ</t>
    </rPh>
    <phoneticPr fontId="2"/>
  </si>
  <si>
    <t>特別徴収義務者</t>
    <rPh sb="0" eb="2">
      <t>トクベツ</t>
    </rPh>
    <rPh sb="2" eb="4">
      <t>チョウシュウ</t>
    </rPh>
    <rPh sb="4" eb="7">
      <t>ギムシャ</t>
    </rPh>
    <phoneticPr fontId="2"/>
  </si>
  <si>
    <t>入湯客数</t>
    <rPh sb="0" eb="2">
      <t>ニュウトウ</t>
    </rPh>
    <rPh sb="2" eb="3">
      <t>キャク</t>
    </rPh>
    <rPh sb="3" eb="4">
      <t>スウ</t>
    </rPh>
    <phoneticPr fontId="2"/>
  </si>
  <si>
    <t>(千円)</t>
    <rPh sb="1" eb="2">
      <t>センネン</t>
    </rPh>
    <rPh sb="2" eb="3">
      <t>エン</t>
    </rPh>
    <phoneticPr fontId="2"/>
  </si>
  <si>
    <t>備考　「調定額｣は、現年課税分の額である。</t>
    <rPh sb="0" eb="2">
      <t>ビコウ</t>
    </rPh>
    <rPh sb="4" eb="6">
      <t>チョウテイ</t>
    </rPh>
    <rPh sb="6" eb="7">
      <t>ガク</t>
    </rPh>
    <rPh sb="10" eb="11">
      <t>ゲン</t>
    </rPh>
    <rPh sb="11" eb="12">
      <t>ネン</t>
    </rPh>
    <rPh sb="12" eb="14">
      <t>カゼイ</t>
    </rPh>
    <rPh sb="14" eb="15">
      <t>ブン</t>
    </rPh>
    <rPh sb="16" eb="17">
      <t>ガク</t>
    </rPh>
    <phoneticPr fontId="2"/>
  </si>
  <si>
    <t>７　国民健康保険税の状況</t>
    <rPh sb="2" eb="4">
      <t>コクミン</t>
    </rPh>
    <rPh sb="4" eb="6">
      <t>ケンコウ</t>
    </rPh>
    <rPh sb="6" eb="8">
      <t>ホケン</t>
    </rPh>
    <rPh sb="8" eb="9">
      <t>ゼイ</t>
    </rPh>
    <rPh sb="10" eb="12">
      <t>ジョウキョウ</t>
    </rPh>
    <phoneticPr fontId="2"/>
  </si>
  <si>
    <t>加入世帯数</t>
    <rPh sb="0" eb="2">
      <t>カニュウ</t>
    </rPh>
    <rPh sb="2" eb="4">
      <t>セタイ</t>
    </rPh>
    <rPh sb="4" eb="5">
      <t>スウ</t>
    </rPh>
    <phoneticPr fontId="2"/>
  </si>
  <si>
    <t>(戸)</t>
    <rPh sb="1" eb="2">
      <t>ト</t>
    </rPh>
    <phoneticPr fontId="2"/>
  </si>
  <si>
    <t>被保険者数</t>
    <rPh sb="0" eb="4">
      <t>ヒホケンシャ</t>
    </rPh>
    <rPh sb="4" eb="5">
      <t>スウ</t>
    </rPh>
    <phoneticPr fontId="2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</si>
  <si>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2"/>
  </si>
  <si>
    <t>一世帯当たりの額</t>
    <rPh sb="0" eb="1">
      <t>１</t>
    </rPh>
    <rPh sb="1" eb="3">
      <t>セタイ</t>
    </rPh>
    <rPh sb="3" eb="4">
      <t>ア</t>
    </rPh>
    <rPh sb="7" eb="8">
      <t>ガク</t>
    </rPh>
    <phoneticPr fontId="2"/>
  </si>
  <si>
    <t>(円)</t>
    <rPh sb="1" eb="2">
      <t>エン</t>
    </rPh>
    <phoneticPr fontId="2"/>
  </si>
  <si>
    <t>被保険者一人当たりの額</t>
    <rPh sb="0" eb="4">
      <t>ヒホケンシャ</t>
    </rPh>
    <rPh sb="4" eb="6">
      <t>ヒトリ</t>
    </rPh>
    <rPh sb="6" eb="7">
      <t>ア</t>
    </rPh>
    <rPh sb="10" eb="11">
      <t>ガク</t>
    </rPh>
    <phoneticPr fontId="2"/>
  </si>
  <si>
    <t>一世帯当たりの被保険者数</t>
    <rPh sb="0" eb="3">
      <t>イッセタイ</t>
    </rPh>
    <rPh sb="3" eb="4">
      <t>ア</t>
    </rPh>
    <rPh sb="7" eb="11">
      <t>ヒホケンシャ</t>
    </rPh>
    <rPh sb="11" eb="12">
      <t>スウ</t>
    </rPh>
    <phoneticPr fontId="2"/>
  </si>
  <si>
    <t>　　　２　「加入世帯数Ａ｣及び「被保険者数Ｂ｣は、年度末現在の数値である。</t>
    <rPh sb="6" eb="8">
      <t>カニュウ</t>
    </rPh>
    <rPh sb="8" eb="10">
      <t>セタイ</t>
    </rPh>
    <rPh sb="10" eb="11">
      <t>スウ</t>
    </rPh>
    <rPh sb="13" eb="14">
      <t>オヨ</t>
    </rPh>
    <rPh sb="16" eb="20">
      <t>ヒホケンシャ</t>
    </rPh>
    <rPh sb="20" eb="21">
      <t>スウ</t>
    </rPh>
    <rPh sb="25" eb="28">
      <t>ネンドマツ</t>
    </rPh>
    <rPh sb="28" eb="30">
      <t>ゲンザイ</t>
    </rPh>
    <rPh sb="31" eb="33">
      <t>スウチ</t>
    </rPh>
    <phoneticPr fontId="2"/>
  </si>
  <si>
    <t>－</t>
  </si>
  <si>
    <t>-</t>
    <phoneticPr fontId="2"/>
  </si>
  <si>
    <t>-</t>
    <phoneticPr fontId="2"/>
  </si>
  <si>
    <t>第13表　市町村民税の納税義務者数の推移</t>
    <rPh sb="0" eb="1">
      <t>ダイ</t>
    </rPh>
    <rPh sb="3" eb="4">
      <t>ヒョウジ</t>
    </rPh>
    <rPh sb="5" eb="8">
      <t>シチョウソン</t>
    </rPh>
    <rPh sb="8" eb="9">
      <t>ミン</t>
    </rPh>
    <rPh sb="9" eb="10">
      <t>ゼイ</t>
    </rPh>
    <rPh sb="11" eb="13">
      <t>ノウゼイ</t>
    </rPh>
    <rPh sb="13" eb="16">
      <t>ギムシャ</t>
    </rPh>
    <rPh sb="16" eb="17">
      <t>スウ</t>
    </rPh>
    <rPh sb="18" eb="20">
      <t>スイイ</t>
    </rPh>
    <phoneticPr fontId="2"/>
  </si>
  <si>
    <t>第14表　個人分・市町村民税の納税義務者数の推移</t>
    <rPh sb="0" eb="1">
      <t>ダイ</t>
    </rPh>
    <rPh sb="3" eb="4">
      <t>ヒョウジ</t>
    </rPh>
    <rPh sb="5" eb="7">
      <t>コジン</t>
    </rPh>
    <rPh sb="7" eb="8">
      <t>ブン</t>
    </rPh>
    <rPh sb="9" eb="12">
      <t>シチョウソン</t>
    </rPh>
    <rPh sb="12" eb="13">
      <t>ミン</t>
    </rPh>
    <rPh sb="13" eb="14">
      <t>ゼイ</t>
    </rPh>
    <rPh sb="15" eb="17">
      <t>ノウゼイ</t>
    </rPh>
    <rPh sb="17" eb="20">
      <t>ギムシャ</t>
    </rPh>
    <rPh sb="20" eb="21">
      <t>スウ</t>
    </rPh>
    <rPh sb="22" eb="24">
      <t>スイイ</t>
    </rPh>
    <phoneticPr fontId="2"/>
  </si>
  <si>
    <t>第15表　市町村民税・所得割の納税義務者数の推移</t>
    <rPh sb="0" eb="1">
      <t>ダイ</t>
    </rPh>
    <rPh sb="3" eb="4">
      <t>ヒョウジ</t>
    </rPh>
    <rPh sb="5" eb="8">
      <t>シチョウソン</t>
    </rPh>
    <rPh sb="8" eb="9">
      <t>ミン</t>
    </rPh>
    <rPh sb="9" eb="10">
      <t>ゼイ</t>
    </rPh>
    <rPh sb="11" eb="13">
      <t>ショトク</t>
    </rPh>
    <rPh sb="13" eb="14">
      <t>ワリ</t>
    </rPh>
    <rPh sb="15" eb="17">
      <t>ノウゼイ</t>
    </rPh>
    <rPh sb="17" eb="20">
      <t>ギムシャ</t>
    </rPh>
    <rPh sb="20" eb="21">
      <t>スウ</t>
    </rPh>
    <rPh sb="22" eb="24">
      <t>スイイ</t>
    </rPh>
    <phoneticPr fontId="2"/>
  </si>
  <si>
    <t>第16表　所得税の納税義務のある者及び同税の納税義務のない者の推移</t>
    <rPh sb="0" eb="1">
      <t>ダイ</t>
    </rPh>
    <rPh sb="3" eb="4">
      <t>ヒョウジ</t>
    </rPh>
    <rPh sb="5" eb="8">
      <t>ショトクゼイ</t>
    </rPh>
    <rPh sb="9" eb="11">
      <t>ノウゼイ</t>
    </rPh>
    <rPh sb="11" eb="13">
      <t>ギム</t>
    </rPh>
    <rPh sb="16" eb="17">
      <t>モノ</t>
    </rPh>
    <rPh sb="17" eb="18">
      <t>オヨ</t>
    </rPh>
    <rPh sb="19" eb="20">
      <t>ドウ</t>
    </rPh>
    <rPh sb="20" eb="21">
      <t>ゼイ</t>
    </rPh>
    <rPh sb="22" eb="24">
      <t>ノウゼイ</t>
    </rPh>
    <rPh sb="24" eb="26">
      <t>ギム</t>
    </rPh>
    <rPh sb="29" eb="30">
      <t>モノ</t>
    </rPh>
    <rPh sb="31" eb="33">
      <t>スイイ</t>
    </rPh>
    <phoneticPr fontId="2"/>
  </si>
  <si>
    <t>第17表　均等割、所得割額等の推移（個人）</t>
    <rPh sb="0" eb="1">
      <t>ダイ</t>
    </rPh>
    <rPh sb="3" eb="4">
      <t>ヒョウジ</t>
    </rPh>
    <rPh sb="5" eb="7">
      <t>キントウ</t>
    </rPh>
    <rPh sb="7" eb="8">
      <t>ワリ</t>
    </rPh>
    <rPh sb="9" eb="11">
      <t>ショトク</t>
    </rPh>
    <rPh sb="11" eb="12">
      <t>ワリ</t>
    </rPh>
    <rPh sb="12" eb="13">
      <t>ガク</t>
    </rPh>
    <rPh sb="13" eb="14">
      <t>トウ</t>
    </rPh>
    <rPh sb="15" eb="17">
      <t>スイイ</t>
    </rPh>
    <rPh sb="18" eb="20">
      <t>コジン</t>
    </rPh>
    <phoneticPr fontId="2"/>
  </si>
  <si>
    <t>第18表　納税義務者数に関する調</t>
    <rPh sb="0" eb="1">
      <t>ダイ</t>
    </rPh>
    <rPh sb="3" eb="4">
      <t>ヒョウジ</t>
    </rPh>
    <rPh sb="5" eb="7">
      <t>ノウゼイ</t>
    </rPh>
    <rPh sb="7" eb="10">
      <t>ギムシャ</t>
    </rPh>
    <rPh sb="10" eb="11">
      <t>スウ</t>
    </rPh>
    <rPh sb="12" eb="13">
      <t>カン</t>
    </rPh>
    <rPh sb="15" eb="16">
      <t>シラ</t>
    </rPh>
    <phoneticPr fontId="2"/>
  </si>
  <si>
    <t>第19表　年度別課税標準額（構成比）調</t>
    <rPh sb="0" eb="1">
      <t>ダイ</t>
    </rPh>
    <rPh sb="3" eb="4">
      <t>ヒョウジ</t>
    </rPh>
    <rPh sb="5" eb="7">
      <t>ネンド</t>
    </rPh>
    <rPh sb="7" eb="8">
      <t>ベツ</t>
    </rPh>
    <rPh sb="8" eb="9">
      <t>カ</t>
    </rPh>
    <rPh sb="9" eb="10">
      <t>ゼイ</t>
    </rPh>
    <rPh sb="10" eb="12">
      <t>ヒョウジュン</t>
    </rPh>
    <rPh sb="12" eb="13">
      <t>ガク</t>
    </rPh>
    <rPh sb="14" eb="17">
      <t>コウセイヒ</t>
    </rPh>
    <rPh sb="18" eb="19">
      <t>シラベ</t>
    </rPh>
    <phoneticPr fontId="2"/>
  </si>
  <si>
    <t>第20表　軽自動車等の台数の推移</t>
    <rPh sb="0" eb="1">
      <t>ダイ</t>
    </rPh>
    <rPh sb="3" eb="4">
      <t>ヒョウジ</t>
    </rPh>
    <rPh sb="5" eb="9">
      <t>ケイジドウシャ</t>
    </rPh>
    <rPh sb="9" eb="10">
      <t>トウ</t>
    </rPh>
    <rPh sb="11" eb="13">
      <t>ダイスウ</t>
    </rPh>
    <rPh sb="14" eb="16">
      <t>スイイ</t>
    </rPh>
    <phoneticPr fontId="2"/>
  </si>
  <si>
    <t>第21表　鉱産税の推移</t>
    <rPh sb="0" eb="1">
      <t>ダイ</t>
    </rPh>
    <rPh sb="3" eb="4">
      <t>ヒョウジ</t>
    </rPh>
    <rPh sb="5" eb="7">
      <t>コウサン</t>
    </rPh>
    <rPh sb="7" eb="8">
      <t>ゼイ</t>
    </rPh>
    <rPh sb="9" eb="11">
      <t>スイイ</t>
    </rPh>
    <phoneticPr fontId="2"/>
  </si>
  <si>
    <t>第22表　特別土地保有税の推移</t>
    <rPh sb="0" eb="1">
      <t>ダイ</t>
    </rPh>
    <rPh sb="3" eb="4">
      <t>ヒョウジ</t>
    </rPh>
    <rPh sb="5" eb="7">
      <t>トクベツ</t>
    </rPh>
    <rPh sb="7" eb="9">
      <t>トチ</t>
    </rPh>
    <rPh sb="9" eb="11">
      <t>ホユウ</t>
    </rPh>
    <rPh sb="11" eb="12">
      <t>ゼイ</t>
    </rPh>
    <rPh sb="13" eb="15">
      <t>スイイ</t>
    </rPh>
    <phoneticPr fontId="2"/>
  </si>
  <si>
    <t>第23表　入湯税の推移</t>
    <rPh sb="0" eb="1">
      <t>ダイ</t>
    </rPh>
    <rPh sb="3" eb="4">
      <t>ヒョウジ</t>
    </rPh>
    <rPh sb="5" eb="7">
      <t>ニュウトウ</t>
    </rPh>
    <rPh sb="7" eb="8">
      <t>ゼイ</t>
    </rPh>
    <rPh sb="9" eb="11">
      <t>スイイ</t>
    </rPh>
    <phoneticPr fontId="2"/>
  </si>
  <si>
    <t>第24表　国民健康保険税の推移</t>
    <rPh sb="0" eb="1">
      <t>ダイ</t>
    </rPh>
    <rPh sb="3" eb="4">
      <t>ヒョウジ</t>
    </rPh>
    <rPh sb="5" eb="7">
      <t>コクミン</t>
    </rPh>
    <rPh sb="7" eb="9">
      <t>ケンコウ</t>
    </rPh>
    <rPh sb="9" eb="11">
      <t>ホケン</t>
    </rPh>
    <rPh sb="11" eb="12">
      <t>ゼイ</t>
    </rPh>
    <rPh sb="13" eb="15">
      <t>スイイ</t>
    </rPh>
    <phoneticPr fontId="2"/>
  </si>
  <si>
    <t>Ｅ</t>
    <phoneticPr fontId="2"/>
  </si>
  <si>
    <t>　　　２「(参考)個人住民税の所得割の課税最低限及び非課税限度額」は夫婦子二人の給与所得者(子二人のうち一人が16歳未満の子、もう一人が16歳以上19歳未満の子に該当)の</t>
    <rPh sb="6" eb="8">
      <t>サンコウ</t>
    </rPh>
    <rPh sb="9" eb="11">
      <t>コジン</t>
    </rPh>
    <rPh sb="11" eb="14">
      <t>ジュウミンゼイ</t>
    </rPh>
    <rPh sb="15" eb="17">
      <t>ショトク</t>
    </rPh>
    <rPh sb="17" eb="18">
      <t>ワリ</t>
    </rPh>
    <rPh sb="19" eb="21">
      <t>カゼイ</t>
    </rPh>
    <rPh sb="21" eb="24">
      <t>サイテイゲン</t>
    </rPh>
    <rPh sb="24" eb="25">
      <t>オヨ</t>
    </rPh>
    <rPh sb="26" eb="29">
      <t>ヒカゼイ</t>
    </rPh>
    <rPh sb="29" eb="31">
      <t>ゲンド</t>
    </rPh>
    <rPh sb="31" eb="32">
      <t>ガク</t>
    </rPh>
    <rPh sb="34" eb="36">
      <t>フウフ</t>
    </rPh>
    <rPh sb="36" eb="37">
      <t>コ</t>
    </rPh>
    <rPh sb="37" eb="39">
      <t>フタリ</t>
    </rPh>
    <rPh sb="40" eb="42">
      <t>キュウヨ</t>
    </rPh>
    <rPh sb="42" eb="44">
      <t>ショトク</t>
    </rPh>
    <rPh sb="44" eb="45">
      <t>シャ</t>
    </rPh>
    <rPh sb="46" eb="47">
      <t>コ</t>
    </rPh>
    <rPh sb="47" eb="49">
      <t>フタリ</t>
    </rPh>
    <rPh sb="52" eb="54">
      <t>ヒトリ</t>
    </rPh>
    <rPh sb="57" eb="58">
      <t>サイ</t>
    </rPh>
    <rPh sb="58" eb="60">
      <t>ミマン</t>
    </rPh>
    <rPh sb="61" eb="62">
      <t>コ</t>
    </rPh>
    <rPh sb="65" eb="67">
      <t>ヒトリ</t>
    </rPh>
    <rPh sb="70" eb="71">
      <t>サイ</t>
    </rPh>
    <rPh sb="71" eb="73">
      <t>イジョウ</t>
    </rPh>
    <rPh sb="75" eb="76">
      <t>サイ</t>
    </rPh>
    <rPh sb="76" eb="78">
      <t>ミマン</t>
    </rPh>
    <rPh sb="79" eb="80">
      <t>コ</t>
    </rPh>
    <phoneticPr fontId="2"/>
  </si>
  <si>
    <t>　　　　標準世帯について算定した数値。</t>
    <phoneticPr fontId="2"/>
  </si>
  <si>
    <t>備考　１　本表の「加入世帯数Ａ」及び「被保険者数Ｂ」は、総務省自治税務局「課税状況等の調（国民健康保険税関係）」による。</t>
    <rPh sb="0" eb="2">
      <t>ビコウ</t>
    </rPh>
    <rPh sb="5" eb="6">
      <t>ホン</t>
    </rPh>
    <rPh sb="6" eb="7">
      <t>ヒョウジ</t>
    </rPh>
    <rPh sb="9" eb="11">
      <t>カニュウ</t>
    </rPh>
    <rPh sb="11" eb="13">
      <t>セタイ</t>
    </rPh>
    <rPh sb="13" eb="14">
      <t>スウ</t>
    </rPh>
    <rPh sb="16" eb="17">
      <t>オヨ</t>
    </rPh>
    <rPh sb="19" eb="20">
      <t>ヒ</t>
    </rPh>
    <rPh sb="20" eb="23">
      <t>ホケンシャ</t>
    </rPh>
    <rPh sb="23" eb="24">
      <t>スウ</t>
    </rPh>
    <rPh sb="28" eb="30">
      <t>ソウム</t>
    </rPh>
    <rPh sb="30" eb="31">
      <t>ショウ</t>
    </rPh>
    <rPh sb="31" eb="33">
      <t>ジチショウ</t>
    </rPh>
    <rPh sb="33" eb="35">
      <t>ゼイム</t>
    </rPh>
    <rPh sb="35" eb="36">
      <t>キョク</t>
    </rPh>
    <rPh sb="37" eb="39">
      <t>カゼイ</t>
    </rPh>
    <rPh sb="39" eb="41">
      <t>ジョウキョウ</t>
    </rPh>
    <rPh sb="41" eb="42">
      <t>トウ</t>
    </rPh>
    <rPh sb="43" eb="44">
      <t>シラ</t>
    </rPh>
    <rPh sb="45" eb="47">
      <t>コクミン</t>
    </rPh>
    <rPh sb="47" eb="49">
      <t>ケンコウ</t>
    </rPh>
    <rPh sb="49" eb="51">
      <t>ホケン</t>
    </rPh>
    <rPh sb="51" eb="53">
      <t>ゼイカン</t>
    </rPh>
    <rPh sb="53" eb="54">
      <t>カカリ</t>
    </rPh>
    <phoneticPr fontId="2"/>
  </si>
  <si>
    <t>　　　　　また、「国民健康保険税Ｃ」は、総務省自治税務局「市町村税徴収実績調」による。</t>
    <rPh sb="9" eb="11">
      <t>コクミン</t>
    </rPh>
    <rPh sb="11" eb="13">
      <t>ケンコウ</t>
    </rPh>
    <rPh sb="13" eb="15">
      <t>ホケン</t>
    </rPh>
    <rPh sb="15" eb="16">
      <t>ゼイ</t>
    </rPh>
    <rPh sb="20" eb="23">
      <t>ソウムショウ</t>
    </rPh>
    <rPh sb="23" eb="25">
      <t>ジチ</t>
    </rPh>
    <rPh sb="25" eb="26">
      <t>ゼイ</t>
    </rPh>
    <rPh sb="26" eb="27">
      <t>ム</t>
    </rPh>
    <rPh sb="27" eb="28">
      <t>キョク</t>
    </rPh>
    <rPh sb="29" eb="31">
      <t>シチョウ</t>
    </rPh>
    <rPh sb="31" eb="33">
      <t>ソンゼイ</t>
    </rPh>
    <rPh sb="33" eb="35">
      <t>チョウシュウ</t>
    </rPh>
    <rPh sb="35" eb="37">
      <t>ジッセキ</t>
    </rPh>
    <rPh sb="37" eb="38">
      <t>シラベ</t>
    </rPh>
    <phoneticPr fontId="2"/>
  </si>
  <si>
    <t>Ａ</t>
    <phoneticPr fontId="2"/>
  </si>
  <si>
    <t>Ｂ</t>
    <phoneticPr fontId="2"/>
  </si>
  <si>
    <t>Ｃ</t>
    <phoneticPr fontId="2"/>
  </si>
  <si>
    <t>Ｃ／Ａ</t>
    <phoneticPr fontId="2"/>
  </si>
  <si>
    <t>Ｃ／Ｂ</t>
    <phoneticPr fontId="2"/>
  </si>
  <si>
    <t>Ｂ／Ａ</t>
    <phoneticPr fontId="2"/>
  </si>
  <si>
    <t>賦課期日　  現在台数</t>
  </si>
  <si>
    <t>左のうち非課税及び課税免除台数</t>
  </si>
  <si>
    <t>差引課税　  台数</t>
  </si>
  <si>
    <t>調定額</t>
  </si>
  <si>
    <t>(％)</t>
  </si>
  <si>
    <t>Ｃ</t>
  </si>
  <si>
    <t>Ｂ</t>
  </si>
  <si>
    <t>構成比</t>
  </si>
  <si>
    <t>Ａ　(台)</t>
    <phoneticPr fontId="2"/>
  </si>
  <si>
    <t>Ｂ　(台)</t>
    <phoneticPr fontId="2"/>
  </si>
  <si>
    <t>Ｃ　(台)</t>
    <phoneticPr fontId="2"/>
  </si>
  <si>
    <t>Ｄ　(千円)</t>
    <phoneticPr fontId="2"/>
  </si>
  <si>
    <t>所　　 　得　　 　者　　 　区　 　　分　 　　別　　 　内　　 　訳</t>
    <rPh sb="0" eb="1">
      <t>ショ</t>
    </rPh>
    <rPh sb="5" eb="6">
      <t>エ</t>
    </rPh>
    <rPh sb="10" eb="11">
      <t>シャ</t>
    </rPh>
    <rPh sb="15" eb="16">
      <t>ク</t>
    </rPh>
    <rPh sb="20" eb="21">
      <t>ブン</t>
    </rPh>
    <rPh sb="25" eb="26">
      <t>ベツ</t>
    </rPh>
    <rPh sb="30" eb="31">
      <t>ナイ</t>
    </rPh>
    <rPh sb="35" eb="36">
      <t>ヤク</t>
    </rPh>
    <phoneticPr fontId="2"/>
  </si>
  <si>
    <t>　　　東日本大震災からの復興に伴い、雇用環境が改善し社会保険への移行が進んだことにより、国民健康保険加入世帯、被保険者数が減少傾向にある。</t>
    <rPh sb="3" eb="4">
      <t>ヒガシ</t>
    </rPh>
    <rPh sb="4" eb="6">
      <t>ニホン</t>
    </rPh>
    <rPh sb="6" eb="9">
      <t>ダイシンサイ</t>
    </rPh>
    <rPh sb="12" eb="14">
      <t>フッコウ</t>
    </rPh>
    <rPh sb="15" eb="16">
      <t>トモナ</t>
    </rPh>
    <rPh sb="18" eb="20">
      <t>コヨウ</t>
    </rPh>
    <rPh sb="20" eb="22">
      <t>カンキョウ</t>
    </rPh>
    <rPh sb="23" eb="25">
      <t>カイゼン</t>
    </rPh>
    <rPh sb="26" eb="28">
      <t>シャカイ</t>
    </rPh>
    <rPh sb="28" eb="30">
      <t>ホケン</t>
    </rPh>
    <rPh sb="32" eb="34">
      <t>イコウ</t>
    </rPh>
    <rPh sb="35" eb="36">
      <t>スス</t>
    </rPh>
    <rPh sb="44" eb="46">
      <t>コクミン</t>
    </rPh>
    <rPh sb="46" eb="48">
      <t>ケンコウ</t>
    </rPh>
    <rPh sb="48" eb="50">
      <t>ホケン</t>
    </rPh>
    <rPh sb="50" eb="52">
      <t>カニュウ</t>
    </rPh>
    <rPh sb="52" eb="54">
      <t>セタイ</t>
    </rPh>
    <rPh sb="55" eb="59">
      <t>ヒホケンシャ</t>
    </rPh>
    <rPh sb="59" eb="60">
      <t>スウ</t>
    </rPh>
    <rPh sb="61" eb="63">
      <t>ゲンショウ</t>
    </rPh>
    <rPh sb="63" eb="65">
      <t>ケイコウ</t>
    </rPh>
    <phoneticPr fontId="2"/>
  </si>
  <si>
    <t>　　　また、被保険者一人当たりの保険税額については、平成26年度で高止まりとなっていたが、平成28年度で増加に転じた。</t>
    <rPh sb="26" eb="28">
      <t>ヘイセイ</t>
    </rPh>
    <rPh sb="30" eb="32">
      <t>ネンド</t>
    </rPh>
    <rPh sb="33" eb="35">
      <t>タカド</t>
    </rPh>
    <rPh sb="45" eb="47">
      <t>ヘイセイ</t>
    </rPh>
    <rPh sb="49" eb="50">
      <t>ネン</t>
    </rPh>
    <rPh sb="50" eb="51">
      <t>ド</t>
    </rPh>
    <rPh sb="52" eb="54">
      <t>ゾウカ</t>
    </rPh>
    <rPh sb="55" eb="56">
      <t>テン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</si>
  <si>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</si>
  <si>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Ａ</t>
    <phoneticPr fontId="2"/>
  </si>
  <si>
    <t>令和元</t>
    <rPh sb="0" eb="2">
      <t>レイワ</t>
    </rPh>
    <rPh sb="2" eb="3">
      <t>ガン</t>
    </rPh>
    <phoneticPr fontId="2"/>
  </si>
  <si>
    <t>元</t>
    <rPh sb="0" eb="1">
      <t>ガン</t>
    </rPh>
    <phoneticPr fontId="2"/>
  </si>
  <si>
    <t>CHECK -&gt;</t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</si>
  <si>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</si>
  <si>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Ⅱ　各税の状況</t>
    <rPh sb="2" eb="3">
      <t>カク</t>
    </rPh>
    <rPh sb="3" eb="4">
      <t>ゼイ</t>
    </rPh>
    <rPh sb="5" eb="7">
      <t>ジョウキョウ</t>
    </rPh>
    <phoneticPr fontId="2"/>
  </si>
  <si>
    <t>（２）　市町村民税（個人分）</t>
    <rPh sb="4" eb="7">
      <t>シチョウソン</t>
    </rPh>
    <rPh sb="7" eb="8">
      <t>ミン</t>
    </rPh>
    <rPh sb="8" eb="9">
      <t>ゼイ</t>
    </rPh>
    <rPh sb="10" eb="12">
      <t>コジン</t>
    </rPh>
    <rPh sb="12" eb="13">
      <t>ブン</t>
    </rPh>
    <phoneticPr fontId="2"/>
  </si>
  <si>
    <t>備考　「調定額｣は、現年課税分である。</t>
    <rPh sb="0" eb="2">
      <t>ビコウ</t>
    </rPh>
    <rPh sb="4" eb="6">
      <t>チョウテイ</t>
    </rPh>
    <rPh sb="6" eb="7">
      <t>ガク</t>
    </rPh>
    <rPh sb="10" eb="11">
      <t>ゲン</t>
    </rPh>
    <rPh sb="11" eb="12">
      <t>ネン</t>
    </rPh>
    <rPh sb="12" eb="13">
      <t>カ</t>
    </rPh>
    <rPh sb="13" eb="14">
      <t>ゼイ</t>
    </rPh>
    <rPh sb="14" eb="15">
      <t>ブン</t>
    </rPh>
    <phoneticPr fontId="2"/>
  </si>
  <si>
    <t>備考　「所得者区分｣は、納税義務者の主たる所得をもってそれぞれの所得者に区分した。ただし、土地等の譲渡所得の分離課税にかかる者は、主たる所得によることなく、すべて</t>
    <rPh sb="0" eb="2">
      <t>ビコウ</t>
    </rPh>
    <rPh sb="4" eb="6">
      <t>ショトク</t>
    </rPh>
    <rPh sb="6" eb="7">
      <t>シャ</t>
    </rPh>
    <rPh sb="7" eb="9">
      <t>クブン</t>
    </rPh>
    <rPh sb="12" eb="14">
      <t>ノウゼイ</t>
    </rPh>
    <rPh sb="14" eb="17">
      <t>ギムシャ</t>
    </rPh>
    <rPh sb="18" eb="19">
      <t>シュ</t>
    </rPh>
    <rPh sb="21" eb="23">
      <t>ショトク</t>
    </rPh>
    <rPh sb="32" eb="34">
      <t>ショトク</t>
    </rPh>
    <rPh sb="34" eb="35">
      <t>シャ</t>
    </rPh>
    <rPh sb="36" eb="38">
      <t>クブン</t>
    </rPh>
    <rPh sb="45" eb="47">
      <t>トチ</t>
    </rPh>
    <rPh sb="47" eb="48">
      <t>トウ</t>
    </rPh>
    <rPh sb="49" eb="51">
      <t>ジョウト</t>
    </rPh>
    <rPh sb="51" eb="53">
      <t>ショトク</t>
    </rPh>
    <rPh sb="54" eb="56">
      <t>ブンリ</t>
    </rPh>
    <rPh sb="56" eb="57">
      <t>カ</t>
    </rPh>
    <rPh sb="57" eb="58">
      <t>ゼイ</t>
    </rPh>
    <rPh sb="62" eb="63">
      <t>モノ</t>
    </rPh>
    <rPh sb="65" eb="66">
      <t>シュ</t>
    </rPh>
    <rPh sb="68" eb="70">
      <t>ショトク</t>
    </rPh>
    <phoneticPr fontId="2"/>
  </si>
  <si>
    <t>　　「土地等の譲渡所得にかかる所得者」に区分した。</t>
    <rPh sb="3" eb="4">
      <t>ツチ</t>
    </rPh>
    <rPh sb="4" eb="5">
      <t>チ</t>
    </rPh>
    <rPh sb="5" eb="6">
      <t>トウ</t>
    </rPh>
    <rPh sb="7" eb="9">
      <t>ジョウト</t>
    </rPh>
    <rPh sb="9" eb="11">
      <t>ショトク</t>
    </rPh>
    <rPh sb="15" eb="17">
      <t>ショトク</t>
    </rPh>
    <rPh sb="17" eb="18">
      <t>シャ</t>
    </rPh>
    <rPh sb="20" eb="22">
      <t>クブン</t>
    </rPh>
    <phoneticPr fontId="2"/>
  </si>
  <si>
    <t>備考　「納税義務者」とは、市町村民税・所得割の納税義務のある者をいう。</t>
    <rPh sb="0" eb="2">
      <t>ビコウ</t>
    </rPh>
    <rPh sb="4" eb="6">
      <t>ノウゼイ</t>
    </rPh>
    <rPh sb="6" eb="9">
      <t>ギムシャ</t>
    </rPh>
    <rPh sb="13" eb="16">
      <t>シチョウソン</t>
    </rPh>
    <rPh sb="16" eb="17">
      <t>ミン</t>
    </rPh>
    <rPh sb="17" eb="18">
      <t>ゼイ</t>
    </rPh>
    <rPh sb="19" eb="21">
      <t>ショトク</t>
    </rPh>
    <rPh sb="21" eb="22">
      <t>ワリ</t>
    </rPh>
    <rPh sb="23" eb="25">
      <t>ノウゼイ</t>
    </rPh>
    <rPh sb="25" eb="27">
      <t>ギム</t>
    </rPh>
    <rPh sb="30" eb="31">
      <t>モノ</t>
    </rPh>
    <phoneticPr fontId="2"/>
  </si>
  <si>
    <t>平成29</t>
  </si>
  <si>
    <t>平成30</t>
  </si>
  <si>
    <t>令和２</t>
    <rPh sb="0" eb="2">
      <t>レイワ</t>
    </rPh>
    <phoneticPr fontId="2"/>
  </si>
  <si>
    <t>令和２年度</t>
    <rPh sb="0" eb="2">
      <t>レイワ</t>
    </rPh>
    <rPh sb="3" eb="4">
      <t>ネン</t>
    </rPh>
    <rPh sb="4" eb="5">
      <t>ド</t>
    </rPh>
    <phoneticPr fontId="2"/>
  </si>
  <si>
    <t>令　　和　　２　　年　　度　　（人）</t>
    <rPh sb="0" eb="1">
      <t>レイ</t>
    </rPh>
    <rPh sb="3" eb="4">
      <t>ワ</t>
    </rPh>
    <rPh sb="9" eb="10">
      <t>トシ</t>
    </rPh>
    <rPh sb="12" eb="13">
      <t>タビ</t>
    </rPh>
    <rPh sb="16" eb="17">
      <t>ニン</t>
    </rPh>
    <phoneticPr fontId="2"/>
  </si>
  <si>
    <t>平成28</t>
    <rPh sb="0" eb="2">
      <t>ヘイセイ</t>
    </rPh>
    <phoneticPr fontId="2"/>
  </si>
  <si>
    <t>平成29</t>
    <rPh sb="0" eb="2">
      <t>ヘイセイ</t>
    </rPh>
    <phoneticPr fontId="2"/>
  </si>
  <si>
    <t>平成30</t>
    <rPh sb="0" eb="2">
      <t>ヘイセイ</t>
    </rPh>
    <phoneticPr fontId="2"/>
  </si>
  <si>
    <t>令　　和　　２　　年　　度</t>
    <rPh sb="0" eb="1">
      <t>レイ</t>
    </rPh>
    <rPh sb="3" eb="4">
      <t>ワ</t>
    </rPh>
    <rPh sb="9" eb="10">
      <t>トシ</t>
    </rPh>
    <rPh sb="12" eb="13">
      <t>タビ</t>
    </rPh>
    <phoneticPr fontId="2"/>
  </si>
  <si>
    <t>令和３</t>
    <rPh sb="0" eb="2">
      <t>レイワ</t>
    </rPh>
    <phoneticPr fontId="2"/>
  </si>
  <si>
    <t>平成30</t>
    <phoneticPr fontId="2"/>
  </si>
  <si>
    <t>29年　｜　100</t>
    <rPh sb="2" eb="3">
      <t>７ネン</t>
    </rPh>
    <phoneticPr fontId="2"/>
  </si>
  <si>
    <t>令　　和　　３　　年　　度　　（人）</t>
    <rPh sb="0" eb="1">
      <t>レイ</t>
    </rPh>
    <rPh sb="3" eb="4">
      <t>ワ</t>
    </rPh>
    <rPh sb="9" eb="10">
      <t>トシ</t>
    </rPh>
    <rPh sb="12" eb="13">
      <t>タビ</t>
    </rPh>
    <rPh sb="16" eb="17">
      <t>ニン</t>
    </rPh>
    <phoneticPr fontId="2"/>
  </si>
  <si>
    <t>令和３年度</t>
    <rPh sb="0" eb="2">
      <t>レイワ</t>
    </rPh>
    <rPh sb="3" eb="4">
      <t>ネン</t>
    </rPh>
    <rPh sb="4" eb="5">
      <t>ド</t>
    </rPh>
    <phoneticPr fontId="2"/>
  </si>
  <si>
    <t>令　　和　　３　　年　　度</t>
    <rPh sb="0" eb="1">
      <t>レイ</t>
    </rPh>
    <rPh sb="3" eb="4">
      <t>ワ</t>
    </rPh>
    <rPh sb="9" eb="10">
      <t>トシ</t>
    </rPh>
    <rPh sb="12" eb="13">
      <t>タビ</t>
    </rPh>
    <phoneticPr fontId="2"/>
  </si>
  <si>
    <t>　　　　軽自動車の課税台数は、原動機付自転車等において減少しているが、四輪車（乗用）等が増加していることから、調定額は9,490万円（2.4％）の増となっている。</t>
    <phoneticPr fontId="2"/>
  </si>
  <si>
    <t>　　　　令和２年度の納税義務者数は、法人均等割及び法人税割において、前年度を上回っている。その状況は、第13表、第14表のとおりである。</t>
    <rPh sb="4" eb="6">
      <t>レイワ</t>
    </rPh>
    <rPh sb="7" eb="9">
      <t>ネンド</t>
    </rPh>
    <rPh sb="10" eb="12">
      <t>ノウゼイ</t>
    </rPh>
    <rPh sb="12" eb="15">
      <t>ギムシャ</t>
    </rPh>
    <rPh sb="15" eb="16">
      <t>スウ</t>
    </rPh>
    <rPh sb="18" eb="20">
      <t>ホウジン</t>
    </rPh>
    <rPh sb="20" eb="23">
      <t>キントウワリ</t>
    </rPh>
    <rPh sb="23" eb="24">
      <t>オヨ</t>
    </rPh>
    <rPh sb="25" eb="28">
      <t>ホウジンゼイ</t>
    </rPh>
    <rPh sb="28" eb="29">
      <t>ワリ</t>
    </rPh>
    <rPh sb="34" eb="37">
      <t>ゼンネンド</t>
    </rPh>
    <rPh sb="38" eb="40">
      <t>ウワマワ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</si>
</sst>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178" formatCode="#,##0_ ;[Red]\-#,##0\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color indexed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b/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3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distributed"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0" fontId="4" fillId="0" borderId="18" xfId="0" applyFont="1" applyBorder="1" applyAlignment="1">
      <alignment horizontal="distributed" vertical="center"/>
    </xf>
    <xf numFmtId="38" fontId="4" fillId="0" borderId="19" xfId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20" xfId="0" applyNumberFormat="1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38" fontId="4" fillId="0" borderId="8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1" xfId="1" applyFont="1" applyBorder="1" applyAlignment="1">
      <alignment horizontal="right" vertical="center"/>
    </xf>
    <xf numFmtId="176" fontId="4" fillId="0" borderId="22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horizontal="right" vertical="center"/>
    </xf>
    <xf numFmtId="176" fontId="4" fillId="0" borderId="24" xfId="0" applyNumberFormat="1" applyFont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176" fontId="4" fillId="0" borderId="27" xfId="0" applyNumberFormat="1" applyFont="1" applyBorder="1" applyAlignment="1">
      <alignment vertical="center"/>
    </xf>
    <xf numFmtId="176" fontId="4" fillId="0" borderId="28" xfId="0" applyNumberFormat="1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5" xfId="0" applyFont="1" applyBorder="1" applyAlignment="1">
      <alignment horizontal="distributed" vertical="center" wrapText="1"/>
    </xf>
    <xf numFmtId="0" fontId="4" fillId="0" borderId="26" xfId="0" applyFont="1" applyBorder="1" applyAlignment="1">
      <alignment horizontal="distributed" vertical="center" wrapText="1"/>
    </xf>
    <xf numFmtId="38" fontId="3" fillId="0" borderId="13" xfId="1" applyFont="1" applyFill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38" fontId="4" fillId="0" borderId="31" xfId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0" borderId="32" xfId="0" applyNumberFormat="1" applyFont="1" applyBorder="1" applyAlignment="1">
      <alignment vertical="center"/>
    </xf>
    <xf numFmtId="176" fontId="4" fillId="0" borderId="30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31" xfId="0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/>
    </xf>
    <xf numFmtId="38" fontId="4" fillId="0" borderId="9" xfId="1" applyFont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38" fontId="4" fillId="0" borderId="32" xfId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34" xfId="0" applyFont="1" applyFill="1" applyBorder="1" applyAlignment="1">
      <alignment vertical="center"/>
    </xf>
    <xf numFmtId="38" fontId="3" fillId="0" borderId="0" xfId="0" applyNumberFormat="1" applyFont="1" applyFill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38" fontId="3" fillId="0" borderId="15" xfId="1" applyFont="1" applyFill="1" applyBorder="1" applyAlignment="1">
      <alignment vertical="center"/>
    </xf>
    <xf numFmtId="38" fontId="3" fillId="0" borderId="22" xfId="1" applyFont="1" applyFill="1" applyBorder="1" applyAlignment="1">
      <alignment vertical="center"/>
    </xf>
    <xf numFmtId="38" fontId="3" fillId="0" borderId="24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7" xfId="0" applyFont="1" applyBorder="1" applyAlignment="1">
      <alignment horizontal="right" vertical="center"/>
    </xf>
    <xf numFmtId="38" fontId="3" fillId="0" borderId="20" xfId="1" applyFont="1" applyBorder="1" applyAlignment="1">
      <alignment vertical="center"/>
    </xf>
    <xf numFmtId="0" fontId="3" fillId="0" borderId="24" xfId="0" applyFont="1" applyBorder="1" applyAlignment="1">
      <alignment horizontal="distributed" vertical="center"/>
    </xf>
    <xf numFmtId="38" fontId="3" fillId="0" borderId="23" xfId="1" applyFont="1" applyBorder="1" applyAlignment="1">
      <alignment vertical="center"/>
    </xf>
    <xf numFmtId="38" fontId="3" fillId="0" borderId="23" xfId="1" applyFont="1" applyFill="1" applyBorder="1" applyAlignment="1">
      <alignment vertical="center"/>
    </xf>
    <xf numFmtId="176" fontId="3" fillId="0" borderId="23" xfId="0" applyNumberFormat="1" applyFont="1" applyBorder="1" applyAlignment="1">
      <alignment vertical="center"/>
    </xf>
    <xf numFmtId="176" fontId="3" fillId="0" borderId="24" xfId="0" applyNumberFormat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38" fontId="3" fillId="0" borderId="16" xfId="1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41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43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36" xfId="0" applyFont="1" applyFill="1" applyBorder="1" applyAlignment="1">
      <alignment horizontal="right" vertical="center"/>
    </xf>
    <xf numFmtId="0" fontId="3" fillId="0" borderId="37" xfId="0" applyFont="1" applyFill="1" applyBorder="1" applyAlignment="1">
      <alignment horizontal="right" vertical="center"/>
    </xf>
    <xf numFmtId="0" fontId="3" fillId="0" borderId="44" xfId="0" applyFont="1" applyFill="1" applyBorder="1" applyAlignment="1">
      <alignment horizontal="right" vertical="center"/>
    </xf>
    <xf numFmtId="176" fontId="3" fillId="0" borderId="45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vertical="center"/>
    </xf>
    <xf numFmtId="0" fontId="3" fillId="0" borderId="24" xfId="0" applyFont="1" applyFill="1" applyBorder="1" applyAlignment="1">
      <alignment horizontal="distributed" vertical="center"/>
    </xf>
    <xf numFmtId="176" fontId="3" fillId="0" borderId="46" xfId="0" applyNumberFormat="1" applyFont="1" applyFill="1" applyBorder="1" applyAlignment="1">
      <alignment vertical="center"/>
    </xf>
    <xf numFmtId="176" fontId="3" fillId="0" borderId="23" xfId="0" applyNumberFormat="1" applyFont="1" applyFill="1" applyBorder="1" applyAlignment="1">
      <alignment vertical="center"/>
    </xf>
    <xf numFmtId="176" fontId="3" fillId="0" borderId="24" xfId="0" applyNumberFormat="1" applyFont="1" applyFill="1" applyBorder="1" applyAlignment="1">
      <alignment vertical="center"/>
    </xf>
    <xf numFmtId="38" fontId="3" fillId="0" borderId="16" xfId="1" applyFont="1" applyFill="1" applyBorder="1" applyAlignment="1">
      <alignment vertical="center"/>
    </xf>
    <xf numFmtId="176" fontId="3" fillId="0" borderId="47" xfId="0" applyNumberFormat="1" applyFont="1" applyFill="1" applyBorder="1" applyAlignment="1">
      <alignment vertical="center"/>
    </xf>
    <xf numFmtId="176" fontId="3" fillId="0" borderId="16" xfId="0" applyNumberFormat="1" applyFont="1" applyFill="1" applyBorder="1" applyAlignment="1">
      <alignment vertical="center"/>
    </xf>
    <xf numFmtId="176" fontId="3" fillId="0" borderId="15" xfId="0" applyNumberFormat="1" applyFont="1" applyFill="1" applyBorder="1" applyAlignment="1">
      <alignment vertical="center"/>
    </xf>
    <xf numFmtId="38" fontId="3" fillId="0" borderId="25" xfId="1" applyFont="1" applyFill="1" applyBorder="1" applyAlignment="1">
      <alignment vertical="center"/>
    </xf>
    <xf numFmtId="176" fontId="3" fillId="0" borderId="33" xfId="0" applyNumberFormat="1" applyFont="1" applyFill="1" applyBorder="1" applyAlignment="1">
      <alignment vertical="center"/>
    </xf>
    <xf numFmtId="176" fontId="3" fillId="0" borderId="25" xfId="0" applyNumberFormat="1" applyFont="1" applyFill="1" applyBorder="1" applyAlignment="1">
      <alignment vertical="center"/>
    </xf>
    <xf numFmtId="176" fontId="3" fillId="0" borderId="28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38" fontId="3" fillId="0" borderId="12" xfId="1" applyFont="1" applyBorder="1" applyAlignment="1">
      <alignment vertical="center"/>
    </xf>
    <xf numFmtId="176" fontId="3" fillId="0" borderId="1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38" fontId="3" fillId="0" borderId="21" xfId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right" vertical="center"/>
    </xf>
    <xf numFmtId="0" fontId="3" fillId="0" borderId="50" xfId="0" applyFont="1" applyBorder="1" applyAlignment="1">
      <alignment horizontal="distributed" vertical="center"/>
    </xf>
    <xf numFmtId="0" fontId="3" fillId="0" borderId="51" xfId="0" applyFont="1" applyBorder="1" applyAlignment="1">
      <alignment horizontal="right" vertical="center"/>
    </xf>
    <xf numFmtId="0" fontId="3" fillId="0" borderId="52" xfId="0" applyFont="1" applyBorder="1" applyAlignment="1">
      <alignment horizontal="distributed" vertical="center"/>
    </xf>
    <xf numFmtId="0" fontId="3" fillId="0" borderId="48" xfId="0" applyFont="1" applyBorder="1" applyAlignment="1">
      <alignment horizontal="right" vertical="center"/>
    </xf>
    <xf numFmtId="0" fontId="3" fillId="0" borderId="53" xfId="0" applyFont="1" applyBorder="1" applyAlignment="1">
      <alignment horizontal="distributed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right" vertical="center"/>
    </xf>
    <xf numFmtId="0" fontId="3" fillId="0" borderId="56" xfId="0" applyFont="1" applyBorder="1" applyAlignment="1">
      <alignment horizontal="center" vertical="center"/>
    </xf>
    <xf numFmtId="177" fontId="3" fillId="0" borderId="8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vertical="center"/>
    </xf>
    <xf numFmtId="176" fontId="4" fillId="0" borderId="23" xfId="0" applyNumberFormat="1" applyFont="1" applyBorder="1" applyAlignment="1">
      <alignment horizontal="right" vertical="center"/>
    </xf>
    <xf numFmtId="176" fontId="3" fillId="0" borderId="23" xfId="0" applyNumberFormat="1" applyFont="1" applyFill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177" fontId="3" fillId="0" borderId="0" xfId="1" applyNumberFormat="1" applyFont="1" applyBorder="1" applyAlignment="1">
      <alignment vertical="center"/>
    </xf>
    <xf numFmtId="176" fontId="4" fillId="0" borderId="22" xfId="0" applyNumberFormat="1" applyFont="1" applyBorder="1" applyAlignment="1">
      <alignment horizontal="right" vertical="center"/>
    </xf>
    <xf numFmtId="38" fontId="4" fillId="0" borderId="15" xfId="1" applyFont="1" applyBorder="1" applyAlignment="1">
      <alignment vertical="center"/>
    </xf>
    <xf numFmtId="38" fontId="4" fillId="0" borderId="39" xfId="1" applyFont="1" applyBorder="1" applyAlignment="1">
      <alignment vertical="center"/>
    </xf>
    <xf numFmtId="38" fontId="4" fillId="0" borderId="57" xfId="1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/>
    </xf>
    <xf numFmtId="38" fontId="4" fillId="0" borderId="58" xfId="1" applyFont="1" applyBorder="1" applyAlignment="1">
      <alignment vertical="center"/>
    </xf>
    <xf numFmtId="38" fontId="3" fillId="0" borderId="59" xfId="1" applyFont="1" applyFill="1" applyBorder="1" applyAlignment="1">
      <alignment vertical="center"/>
    </xf>
    <xf numFmtId="38" fontId="3" fillId="0" borderId="33" xfId="1" applyFont="1" applyFill="1" applyBorder="1" applyAlignment="1">
      <alignment vertical="center"/>
    </xf>
    <xf numFmtId="38" fontId="3" fillId="0" borderId="60" xfId="1" applyFont="1" applyFill="1" applyBorder="1" applyAlignment="1">
      <alignment vertical="center"/>
    </xf>
    <xf numFmtId="0" fontId="3" fillId="0" borderId="56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38" fontId="3" fillId="2" borderId="23" xfId="1" applyFont="1" applyFill="1" applyBorder="1" applyAlignment="1">
      <alignment vertical="center"/>
    </xf>
    <xf numFmtId="176" fontId="4" fillId="0" borderId="37" xfId="0" applyNumberFormat="1" applyFont="1" applyBorder="1" applyAlignment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178" fontId="3" fillId="0" borderId="21" xfId="1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27" xfId="0" applyFont="1" applyBorder="1" applyAlignment="1">
      <alignment horizontal="distributed" vertical="center" wrapText="1"/>
    </xf>
    <xf numFmtId="0" fontId="4" fillId="0" borderId="28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6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distributed" vertical="center" wrapText="1"/>
    </xf>
    <xf numFmtId="0" fontId="4" fillId="0" borderId="30" xfId="0" applyFont="1" applyBorder="1" applyAlignment="1">
      <alignment horizontal="distributed" vertical="center"/>
    </xf>
    <xf numFmtId="0" fontId="4" fillId="0" borderId="31" xfId="0" applyFont="1" applyBorder="1" applyAlignment="1">
      <alignment horizontal="distributed" vertic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1" xfId="0" applyFont="1" applyBorder="1" applyAlignment="1">
      <alignment horizontal="distributed" vertical="center"/>
    </xf>
    <xf numFmtId="0" fontId="4" fillId="0" borderId="42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177" fontId="3" fillId="0" borderId="40" xfId="1" applyNumberFormat="1" applyFont="1" applyFill="1" applyBorder="1" applyAlignment="1">
      <alignment vertical="center"/>
    </xf>
    <xf numFmtId="177" fontId="3" fillId="0" borderId="54" xfId="1" applyNumberFormat="1" applyFont="1" applyFill="1" applyBorder="1" applyAlignment="1">
      <alignment vertical="center"/>
    </xf>
    <xf numFmtId="177" fontId="3" fillId="0" borderId="23" xfId="1" applyNumberFormat="1" applyFont="1" applyFill="1" applyBorder="1" applyAlignment="1">
      <alignment vertical="center"/>
    </xf>
    <xf numFmtId="177" fontId="3" fillId="0" borderId="62" xfId="1" applyNumberFormat="1" applyFont="1" applyFill="1" applyBorder="1" applyAlignment="1">
      <alignment vertical="center"/>
    </xf>
    <xf numFmtId="177" fontId="3" fillId="0" borderId="11" xfId="1" applyNumberFormat="1" applyFont="1" applyFill="1" applyBorder="1" applyAlignment="1">
      <alignment vertical="center"/>
    </xf>
    <xf numFmtId="177" fontId="3" fillId="0" borderId="17" xfId="1" applyNumberFormat="1" applyFont="1" applyFill="1" applyBorder="1" applyAlignment="1">
      <alignment vertical="center"/>
    </xf>
    <xf numFmtId="177" fontId="3" fillId="0" borderId="12" xfId="1" applyNumberFormat="1" applyFont="1" applyFill="1" applyBorder="1" applyAlignment="1">
      <alignment vertical="center"/>
    </xf>
    <xf numFmtId="0" fontId="0" fillId="0" borderId="68" xfId="0" applyBorder="1" applyAlignment="1">
      <alignment vertical="center"/>
    </xf>
    <xf numFmtId="177" fontId="3" fillId="0" borderId="16" xfId="1" applyNumberFormat="1" applyFont="1" applyFill="1" applyBorder="1" applyAlignment="1">
      <alignment vertical="center"/>
    </xf>
    <xf numFmtId="177" fontId="3" fillId="0" borderId="67" xfId="1" applyNumberFormat="1" applyFont="1" applyFill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7" xfId="0" applyBorder="1" applyAlignment="1">
      <alignment vertical="center"/>
    </xf>
    <xf numFmtId="177" fontId="3" fillId="0" borderId="66" xfId="1" applyNumberFormat="1" applyFont="1" applyFill="1" applyBorder="1" applyAlignment="1">
      <alignment vertical="center"/>
    </xf>
    <xf numFmtId="177" fontId="3" fillId="0" borderId="10" xfId="1" applyNumberFormat="1" applyFont="1" applyFill="1" applyBorder="1" applyAlignment="1">
      <alignment vertical="center"/>
    </xf>
    <xf numFmtId="0" fontId="0" fillId="0" borderId="54" xfId="0" applyBorder="1" applyAlignment="1">
      <alignment vertical="center"/>
    </xf>
    <xf numFmtId="177" fontId="3" fillId="0" borderId="0" xfId="1" applyNumberFormat="1" applyFont="1" applyFill="1" applyBorder="1" applyAlignment="1">
      <alignment vertical="center"/>
    </xf>
    <xf numFmtId="177" fontId="3" fillId="0" borderId="51" xfId="1" applyNumberFormat="1" applyFont="1" applyFill="1" applyBorder="1" applyAlignment="1">
      <alignment vertical="center"/>
    </xf>
    <xf numFmtId="38" fontId="3" fillId="0" borderId="17" xfId="1" applyFont="1" applyFill="1" applyBorder="1" applyAlignment="1">
      <alignment vertical="center"/>
    </xf>
    <xf numFmtId="0" fontId="0" fillId="0" borderId="69" xfId="0" applyBorder="1" applyAlignment="1">
      <alignment vertical="center"/>
    </xf>
    <xf numFmtId="38" fontId="3" fillId="0" borderId="68" xfId="1" applyFont="1" applyFill="1" applyBorder="1" applyAlignment="1">
      <alignment vertical="center"/>
    </xf>
    <xf numFmtId="177" fontId="3" fillId="0" borderId="21" xfId="1" applyNumberFormat="1" applyFont="1" applyFill="1" applyBorder="1" applyAlignment="1">
      <alignment vertical="center"/>
    </xf>
    <xf numFmtId="38" fontId="3" fillId="0" borderId="16" xfId="1" applyFont="1" applyFill="1" applyBorder="1" applyAlignment="1">
      <alignment vertical="center"/>
    </xf>
    <xf numFmtId="38" fontId="3" fillId="0" borderId="37" xfId="1" applyFont="1" applyFill="1" applyBorder="1" applyAlignment="1">
      <alignment vertical="center"/>
    </xf>
    <xf numFmtId="177" fontId="3" fillId="0" borderId="39" xfId="1" applyNumberFormat="1" applyFont="1" applyFill="1" applyBorder="1" applyAlignment="1">
      <alignment vertical="center"/>
    </xf>
    <xf numFmtId="177" fontId="3" fillId="0" borderId="34" xfId="1" applyNumberFormat="1" applyFont="1" applyFill="1" applyBorder="1" applyAlignment="1">
      <alignment vertical="center"/>
    </xf>
    <xf numFmtId="177" fontId="3" fillId="0" borderId="13" xfId="1" applyNumberFormat="1" applyFont="1" applyFill="1" applyBorder="1" applyAlignment="1">
      <alignment vertical="center"/>
    </xf>
    <xf numFmtId="177" fontId="3" fillId="0" borderId="50" xfId="1" applyNumberFormat="1" applyFont="1" applyFill="1" applyBorder="1" applyAlignment="1">
      <alignment vertical="center"/>
    </xf>
    <xf numFmtId="177" fontId="3" fillId="0" borderId="30" xfId="1" applyNumberFormat="1" applyFont="1" applyFill="1" applyBorder="1" applyAlignment="1">
      <alignment vertical="center"/>
    </xf>
    <xf numFmtId="177" fontId="3" fillId="0" borderId="34" xfId="1" applyNumberFormat="1" applyFont="1" applyFill="1" applyBorder="1" applyAlignment="1">
      <alignment horizontal="right" vertical="center"/>
    </xf>
    <xf numFmtId="177" fontId="3" fillId="0" borderId="13" xfId="1" applyNumberFormat="1" applyFont="1" applyFill="1" applyBorder="1" applyAlignment="1">
      <alignment horizontal="right" vertical="center"/>
    </xf>
    <xf numFmtId="38" fontId="3" fillId="0" borderId="22" xfId="1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35" xfId="0" applyFont="1" applyFill="1" applyBorder="1" applyAlignment="1">
      <alignment horizontal="center" vertical="distributed" wrapText="1"/>
    </xf>
    <xf numFmtId="0" fontId="3" fillId="0" borderId="2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38" fontId="3" fillId="0" borderId="30" xfId="1" applyFont="1" applyFill="1" applyBorder="1" applyAlignment="1">
      <alignment vertical="center"/>
    </xf>
    <xf numFmtId="38" fontId="3" fillId="0" borderId="31" xfId="1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38" fontId="3" fillId="0" borderId="64" xfId="1" applyFont="1" applyFill="1" applyBorder="1" applyAlignment="1">
      <alignment vertical="center"/>
    </xf>
    <xf numFmtId="177" fontId="3" fillId="0" borderId="71" xfId="1" applyNumberFormat="1" applyFont="1" applyFill="1" applyBorder="1" applyAlignment="1">
      <alignment vertical="center"/>
    </xf>
    <xf numFmtId="177" fontId="3" fillId="0" borderId="32" xfId="1" applyNumberFormat="1" applyFont="1" applyFill="1" applyBorder="1" applyAlignment="1">
      <alignment vertical="center"/>
    </xf>
    <xf numFmtId="177" fontId="3" fillId="0" borderId="71" xfId="1" applyNumberFormat="1" applyFont="1" applyFill="1" applyBorder="1" applyAlignment="1">
      <alignment horizontal="right" vertical="center"/>
    </xf>
    <xf numFmtId="177" fontId="3" fillId="0" borderId="32" xfId="1" applyNumberFormat="1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center" vertical="distributed" wrapText="1"/>
    </xf>
    <xf numFmtId="177" fontId="3" fillId="0" borderId="58" xfId="1" applyNumberFormat="1" applyFont="1" applyFill="1" applyBorder="1" applyAlignment="1">
      <alignment vertical="center"/>
    </xf>
    <xf numFmtId="38" fontId="3" fillId="0" borderId="24" xfId="1" applyFont="1" applyFill="1" applyBorder="1" applyAlignment="1">
      <alignment vertical="center"/>
    </xf>
    <xf numFmtId="38" fontId="3" fillId="0" borderId="9" xfId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/>
    </xf>
    <xf numFmtId="177" fontId="3" fillId="0" borderId="24" xfId="1" applyNumberFormat="1" applyFont="1" applyFill="1" applyBorder="1" applyAlignment="1">
      <alignment vertical="center"/>
    </xf>
    <xf numFmtId="177" fontId="3" fillId="0" borderId="22" xfId="1" applyNumberFormat="1" applyFont="1" applyFill="1" applyBorder="1" applyAlignment="1">
      <alignment vertical="center"/>
    </xf>
    <xf numFmtId="38" fontId="3" fillId="0" borderId="18" xfId="1" applyFont="1" applyFill="1" applyBorder="1" applyAlignment="1">
      <alignment vertical="center"/>
    </xf>
    <xf numFmtId="177" fontId="3" fillId="0" borderId="31" xfId="1" applyNumberFormat="1" applyFont="1" applyFill="1" applyBorder="1" applyAlignment="1">
      <alignment vertical="center"/>
    </xf>
    <xf numFmtId="177" fontId="3" fillId="0" borderId="7" xfId="1" applyNumberFormat="1" applyFont="1" applyFill="1" applyBorder="1" applyAlignment="1">
      <alignment vertical="center"/>
    </xf>
    <xf numFmtId="177" fontId="3" fillId="0" borderId="9" xfId="1" applyNumberFormat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177" fontId="3" fillId="0" borderId="18" xfId="1" applyNumberFormat="1" applyFont="1" applyFill="1" applyBorder="1" applyAlignment="1">
      <alignment vertical="center"/>
    </xf>
    <xf numFmtId="177" fontId="3" fillId="0" borderId="14" xfId="1" applyNumberFormat="1" applyFont="1" applyFill="1" applyBorder="1" applyAlignment="1">
      <alignment vertical="center"/>
    </xf>
    <xf numFmtId="177" fontId="3" fillId="0" borderId="15" xfId="1" applyNumberFormat="1" applyFont="1" applyFill="1" applyBorder="1" applyAlignment="1">
      <alignment vertical="center"/>
    </xf>
    <xf numFmtId="177" fontId="3" fillId="0" borderId="3" xfId="1" applyNumberFormat="1" applyFont="1" applyFill="1" applyBorder="1" applyAlignment="1">
      <alignment vertical="center"/>
    </xf>
    <xf numFmtId="177" fontId="3" fillId="0" borderId="69" xfId="1" applyNumberFormat="1" applyFont="1" applyFill="1" applyBorder="1" applyAlignment="1">
      <alignment vertical="center"/>
    </xf>
    <xf numFmtId="177" fontId="3" fillId="0" borderId="66" xfId="1" applyNumberFormat="1" applyFont="1" applyFill="1" applyBorder="1" applyAlignment="1">
      <alignment horizontal="right" vertical="center"/>
    </xf>
    <xf numFmtId="177" fontId="3" fillId="0" borderId="10" xfId="1" applyNumberFormat="1" applyFont="1" applyFill="1" applyBorder="1" applyAlignment="1">
      <alignment horizontal="right" vertical="center"/>
    </xf>
    <xf numFmtId="38" fontId="3" fillId="0" borderId="58" xfId="1" applyFont="1" applyFill="1" applyBorder="1" applyAlignment="1">
      <alignment vertical="center"/>
    </xf>
    <xf numFmtId="38" fontId="3" fillId="0" borderId="72" xfId="1" applyFont="1" applyFill="1" applyBorder="1" applyAlignment="1">
      <alignment vertical="center"/>
    </xf>
    <xf numFmtId="38" fontId="3" fillId="0" borderId="15" xfId="1" applyFont="1" applyFill="1" applyBorder="1" applyAlignment="1">
      <alignment vertical="center"/>
    </xf>
    <xf numFmtId="38" fontId="3" fillId="0" borderId="73" xfId="1" applyFont="1" applyFill="1" applyBorder="1" applyAlignment="1">
      <alignment vertical="center"/>
    </xf>
    <xf numFmtId="38" fontId="3" fillId="0" borderId="74" xfId="1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38" fontId="3" fillId="0" borderId="67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38" fontId="3" fillId="0" borderId="70" xfId="1" applyFont="1" applyFill="1" applyBorder="1" applyAlignment="1">
      <alignment vertical="center"/>
    </xf>
    <xf numFmtId="38" fontId="3" fillId="0" borderId="4" xfId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0" fillId="0" borderId="54" xfId="0" applyBorder="1"/>
    <xf numFmtId="0" fontId="3" fillId="0" borderId="34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right" vertical="center"/>
    </xf>
    <xf numFmtId="38" fontId="3" fillId="0" borderId="58" xfId="1" applyFont="1" applyFill="1" applyBorder="1" applyAlignment="1">
      <alignment horizontal="right" vertical="center"/>
    </xf>
    <xf numFmtId="38" fontId="3" fillId="0" borderId="32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38" fontId="3" fillId="0" borderId="32" xfId="1" applyFont="1" applyFill="1" applyBorder="1" applyAlignment="1">
      <alignment vertical="center"/>
    </xf>
    <xf numFmtId="38" fontId="3" fillId="0" borderId="13" xfId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38" fontId="3" fillId="0" borderId="15" xfId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right" vertical="center"/>
    </xf>
    <xf numFmtId="38" fontId="3" fillId="0" borderId="0" xfId="0" applyNumberFormat="1" applyFont="1" applyFill="1" applyBorder="1" applyAlignment="1">
      <alignment horizontal="center" vertical="center"/>
    </xf>
    <xf numFmtId="0" fontId="0" fillId="0" borderId="39" xfId="0" applyBorder="1" applyAlignment="1">
      <alignment vertical="center"/>
    </xf>
    <xf numFmtId="38" fontId="3" fillId="0" borderId="40" xfId="1" applyFont="1" applyFill="1" applyBorder="1" applyAlignment="1">
      <alignment vertical="center"/>
    </xf>
    <xf numFmtId="38" fontId="3" fillId="0" borderId="75" xfId="1" applyFont="1" applyFill="1" applyBorder="1" applyAlignment="1">
      <alignment vertical="center"/>
    </xf>
    <xf numFmtId="38" fontId="3" fillId="0" borderId="62" xfId="1" applyFont="1" applyFill="1" applyBorder="1" applyAlignment="1">
      <alignment vertical="center"/>
    </xf>
    <xf numFmtId="0" fontId="3" fillId="0" borderId="37" xfId="0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38" fontId="3" fillId="0" borderId="52" xfId="1" applyFont="1" applyBorder="1" applyAlignment="1">
      <alignment vertical="center"/>
    </xf>
    <xf numFmtId="38" fontId="3" fillId="0" borderId="56" xfId="1" applyFont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3" fillId="0" borderId="6" xfId="1" applyFont="1" applyBorder="1" applyAlignment="1">
      <alignment vertical="center"/>
    </xf>
    <xf numFmtId="38" fontId="3" fillId="0" borderId="61" xfId="1" applyFont="1" applyBorder="1" applyAlignment="1">
      <alignment vertical="center"/>
    </xf>
    <xf numFmtId="38" fontId="3" fillId="0" borderId="48" xfId="1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38" fontId="3" fillId="0" borderId="76" xfId="1" applyFont="1" applyBorder="1" applyAlignment="1">
      <alignment vertical="center"/>
    </xf>
    <xf numFmtId="38" fontId="3" fillId="0" borderId="65" xfId="1" applyFont="1" applyBorder="1" applyAlignment="1">
      <alignment vertical="center"/>
    </xf>
    <xf numFmtId="38" fontId="3" fillId="0" borderId="19" xfId="1" applyFont="1" applyFill="1" applyBorder="1" applyAlignment="1">
      <alignment vertical="center"/>
    </xf>
    <xf numFmtId="38" fontId="3" fillId="0" borderId="65" xfId="1" applyFont="1" applyFill="1" applyBorder="1" applyAlignment="1">
      <alignment vertical="center"/>
    </xf>
    <xf numFmtId="38" fontId="3" fillId="0" borderId="63" xfId="1" applyFont="1" applyFill="1" applyBorder="1" applyAlignment="1">
      <alignment vertical="center"/>
    </xf>
    <xf numFmtId="38" fontId="3" fillId="0" borderId="49" xfId="1" applyFont="1" applyFill="1" applyBorder="1" applyAlignment="1">
      <alignment vertical="center"/>
    </xf>
    <xf numFmtId="0" fontId="3" fillId="0" borderId="63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38" fontId="3" fillId="0" borderId="21" xfId="1" applyFont="1" applyFill="1" applyBorder="1" applyAlignment="1">
      <alignment vertical="center"/>
    </xf>
    <xf numFmtId="38" fontId="3" fillId="0" borderId="38" xfId="1" applyFont="1" applyFill="1" applyBorder="1" applyAlignment="1">
      <alignment vertical="center"/>
    </xf>
    <xf numFmtId="38" fontId="3" fillId="0" borderId="46" xfId="1" applyFont="1" applyFill="1" applyBorder="1" applyAlignment="1">
      <alignment vertical="center"/>
    </xf>
    <xf numFmtId="38" fontId="3" fillId="0" borderId="51" xfId="1" applyFont="1" applyFill="1" applyBorder="1" applyAlignment="1">
      <alignment vertical="center"/>
    </xf>
    <xf numFmtId="176" fontId="3" fillId="0" borderId="46" xfId="0" applyNumberFormat="1" applyFont="1" applyBorder="1" applyAlignment="1">
      <alignment vertical="center"/>
    </xf>
    <xf numFmtId="176" fontId="3" fillId="0" borderId="23" xfId="0" applyNumberFormat="1" applyFont="1" applyBorder="1" applyAlignment="1">
      <alignment vertical="center"/>
    </xf>
    <xf numFmtId="176" fontId="3" fillId="0" borderId="63" xfId="0" applyNumberFormat="1" applyFont="1" applyBorder="1" applyAlignment="1">
      <alignment vertical="center"/>
    </xf>
    <xf numFmtId="176" fontId="3" fillId="0" borderId="20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0" fontId="3" fillId="0" borderId="36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0" fontId="3" fillId="0" borderId="23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38" fontId="3" fillId="0" borderId="50" xfId="1" applyFont="1" applyBorder="1" applyAlignment="1">
      <alignment vertical="center"/>
    </xf>
    <xf numFmtId="38" fontId="3" fillId="0" borderId="38" xfId="1" applyFont="1" applyBorder="1" applyAlignment="1">
      <alignment vertical="center"/>
    </xf>
    <xf numFmtId="176" fontId="3" fillId="0" borderId="61" xfId="0" applyNumberFormat="1" applyFont="1" applyBorder="1" applyAlignment="1">
      <alignment vertical="center"/>
    </xf>
    <xf numFmtId="176" fontId="3" fillId="0" borderId="24" xfId="0" applyNumberFormat="1" applyFont="1" applyBorder="1" applyAlignment="1">
      <alignment vertical="center"/>
    </xf>
    <xf numFmtId="176" fontId="3" fillId="0" borderId="45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0" fontId="3" fillId="0" borderId="11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 wrapText="1"/>
    </xf>
    <xf numFmtId="177" fontId="3" fillId="0" borderId="27" xfId="1" applyNumberFormat="1" applyFont="1" applyBorder="1" applyAlignment="1">
      <alignment vertical="center"/>
    </xf>
    <xf numFmtId="177" fontId="3" fillId="0" borderId="25" xfId="1" applyNumberFormat="1" applyFont="1" applyBorder="1" applyAlignment="1">
      <alignment vertical="center"/>
    </xf>
    <xf numFmtId="38" fontId="3" fillId="0" borderId="26" xfId="1" applyFont="1" applyBorder="1" applyAlignment="1">
      <alignment vertical="center"/>
    </xf>
    <xf numFmtId="38" fontId="3" fillId="0" borderId="77" xfId="1" applyFont="1" applyBorder="1" applyAlignment="1">
      <alignment vertical="center"/>
    </xf>
    <xf numFmtId="38" fontId="3" fillId="0" borderId="33" xfId="1" applyFont="1" applyBorder="1" applyAlignment="1">
      <alignment vertical="center"/>
    </xf>
    <xf numFmtId="177" fontId="3" fillId="0" borderId="26" xfId="1" applyNumberFormat="1" applyFont="1" applyBorder="1" applyAlignment="1">
      <alignment vertical="center"/>
    </xf>
    <xf numFmtId="177" fontId="3" fillId="0" borderId="33" xfId="1" applyNumberFormat="1" applyFont="1" applyBorder="1" applyAlignment="1">
      <alignment vertical="center"/>
    </xf>
    <xf numFmtId="38" fontId="3" fillId="0" borderId="25" xfId="1" applyFont="1" applyBorder="1" applyAlignment="1">
      <alignment vertical="center"/>
    </xf>
    <xf numFmtId="38" fontId="3" fillId="0" borderId="47" xfId="1" applyFont="1" applyBorder="1" applyAlignment="1">
      <alignment horizontal="right" vertical="center"/>
    </xf>
    <xf numFmtId="38" fontId="3" fillId="0" borderId="16" xfId="1" applyFont="1" applyBorder="1" applyAlignment="1">
      <alignment horizontal="right" vertical="center"/>
    </xf>
    <xf numFmtId="177" fontId="3" fillId="0" borderId="16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vertical="center"/>
    </xf>
    <xf numFmtId="177" fontId="3" fillId="0" borderId="61" xfId="1" applyNumberFormat="1" applyFont="1" applyBorder="1" applyAlignment="1">
      <alignment vertical="center"/>
    </xf>
    <xf numFmtId="38" fontId="3" fillId="0" borderId="16" xfId="1" applyFont="1" applyBorder="1" applyAlignment="1">
      <alignment vertical="center"/>
    </xf>
    <xf numFmtId="177" fontId="3" fillId="0" borderId="11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vertical="center"/>
    </xf>
    <xf numFmtId="38" fontId="3" fillId="0" borderId="46" xfId="1" applyFont="1" applyBorder="1" applyAlignment="1">
      <alignment horizontal="right" vertical="center"/>
    </xf>
    <xf numFmtId="38" fontId="3" fillId="0" borderId="23" xfId="1" applyFont="1" applyBorder="1" applyAlignment="1">
      <alignment horizontal="right" vertical="center"/>
    </xf>
    <xf numFmtId="38" fontId="3" fillId="0" borderId="23" xfId="1" applyFont="1" applyBorder="1" applyAlignment="1">
      <alignment vertical="center"/>
    </xf>
    <xf numFmtId="177" fontId="3" fillId="0" borderId="23" xfId="1" applyNumberFormat="1" applyFont="1" applyBorder="1" applyAlignment="1">
      <alignment vertical="center"/>
    </xf>
    <xf numFmtId="177" fontId="3" fillId="0" borderId="21" xfId="1" applyNumberFormat="1" applyFont="1" applyBorder="1" applyAlignment="1">
      <alignment vertical="center"/>
    </xf>
    <xf numFmtId="38" fontId="3" fillId="0" borderId="45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28" xfId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177" fontId="3" fillId="0" borderId="22" xfId="1" applyNumberFormat="1" applyFont="1" applyBorder="1" applyAlignment="1">
      <alignment vertical="center"/>
    </xf>
    <xf numFmtId="38" fontId="3" fillId="0" borderId="24" xfId="1" applyFont="1" applyBorder="1" applyAlignment="1">
      <alignment vertical="center"/>
    </xf>
    <xf numFmtId="38" fontId="3" fillId="0" borderId="15" xfId="1" applyFont="1" applyBorder="1" applyAlignment="1">
      <alignment vertical="center"/>
    </xf>
    <xf numFmtId="177" fontId="3" fillId="0" borderId="13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vertical="center"/>
    </xf>
    <xf numFmtId="177" fontId="3" fillId="0" borderId="46" xfId="1" applyNumberFormat="1" applyFont="1" applyBorder="1" applyAlignment="1">
      <alignment vertical="center"/>
    </xf>
    <xf numFmtId="38" fontId="3" fillId="0" borderId="63" xfId="1" applyFont="1" applyBorder="1" applyAlignment="1">
      <alignment vertical="center"/>
    </xf>
    <xf numFmtId="177" fontId="3" fillId="0" borderId="20" xfId="1" applyNumberFormat="1" applyFont="1" applyBorder="1" applyAlignment="1">
      <alignment vertical="center"/>
    </xf>
    <xf numFmtId="177" fontId="3" fillId="0" borderId="19" xfId="1" applyNumberFormat="1" applyFont="1" applyBorder="1" applyAlignment="1">
      <alignment vertical="center"/>
    </xf>
    <xf numFmtId="177" fontId="3" fillId="0" borderId="63" xfId="1" applyNumberFormat="1" applyFont="1" applyBorder="1" applyAlignment="1">
      <alignment vertical="center"/>
    </xf>
    <xf numFmtId="0" fontId="3" fillId="0" borderId="68" xfId="0" applyFont="1" applyBorder="1" applyAlignment="1">
      <alignment horizontal="right" vertical="center"/>
    </xf>
    <xf numFmtId="0" fontId="3" fillId="0" borderId="4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27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38" fontId="3" fillId="0" borderId="46" xfId="1" applyFont="1" applyBorder="1" applyAlignment="1">
      <alignment vertical="center"/>
    </xf>
    <xf numFmtId="177" fontId="3" fillId="0" borderId="8" xfId="1" applyNumberFormat="1" applyFont="1" applyBorder="1" applyAlignment="1">
      <alignment vertical="center"/>
    </xf>
    <xf numFmtId="0" fontId="3" fillId="0" borderId="22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78" xfId="0" applyFont="1" applyBorder="1" applyAlignment="1">
      <alignment horizontal="right" vertical="center"/>
    </xf>
    <xf numFmtId="0" fontId="3" fillId="0" borderId="3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4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6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23" xfId="0" applyFont="1" applyFill="1" applyBorder="1" applyAlignment="1">
      <alignment horizontal="distributed" vertical="center"/>
    </xf>
    <xf numFmtId="0" fontId="3" fillId="0" borderId="24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 wrapText="1"/>
    </xf>
    <xf numFmtId="0" fontId="3" fillId="0" borderId="35" xfId="0" applyFont="1" applyFill="1" applyBorder="1" applyAlignment="1">
      <alignment horizontal="distributed" vertical="center" wrapText="1"/>
    </xf>
    <xf numFmtId="0" fontId="3" fillId="0" borderId="16" xfId="0" applyFont="1" applyFill="1" applyBorder="1" applyAlignment="1">
      <alignment horizontal="distributed" vertical="center" wrapText="1"/>
    </xf>
    <xf numFmtId="0" fontId="3" fillId="0" borderId="39" xfId="0" applyFont="1" applyFill="1" applyBorder="1" applyAlignment="1">
      <alignment horizontal="distributed" vertical="center" wrapText="1"/>
    </xf>
    <xf numFmtId="0" fontId="3" fillId="0" borderId="15" xfId="0" applyFont="1" applyFill="1" applyBorder="1" applyAlignment="1">
      <alignment horizontal="distributed" vertical="center" wrapText="1"/>
    </xf>
    <xf numFmtId="0" fontId="3" fillId="0" borderId="57" xfId="0" applyFont="1" applyFill="1" applyBorder="1" applyAlignment="1">
      <alignment horizontal="distributed" vertical="center" wrapText="1"/>
    </xf>
    <xf numFmtId="0" fontId="3" fillId="0" borderId="27" xfId="0" applyFont="1" applyFill="1" applyBorder="1" applyAlignment="1">
      <alignment horizontal="distributed" vertical="center"/>
    </xf>
    <xf numFmtId="0" fontId="3" fillId="0" borderId="25" xfId="0" applyFont="1" applyFill="1" applyBorder="1" applyAlignment="1">
      <alignment horizontal="distributed" vertical="center"/>
    </xf>
    <xf numFmtId="0" fontId="3" fillId="0" borderId="28" xfId="0" applyFont="1" applyFill="1" applyBorder="1" applyAlignment="1">
      <alignment horizontal="distributed" vertical="center"/>
    </xf>
    <xf numFmtId="0" fontId="3" fillId="0" borderId="50" xfId="0" applyFont="1" applyFill="1" applyBorder="1" applyAlignment="1">
      <alignment horizontal="distributed" vertical="distributed" wrapText="1"/>
    </xf>
    <xf numFmtId="0" fontId="3" fillId="0" borderId="46" xfId="0" applyFont="1" applyFill="1" applyBorder="1" applyAlignment="1">
      <alignment horizontal="distributed" vertical="distributed" wrapText="1"/>
    </xf>
    <xf numFmtId="0" fontId="3" fillId="0" borderId="16" xfId="0" applyFont="1" applyFill="1" applyBorder="1" applyAlignment="1">
      <alignment horizontal="distributed" vertical="center" textRotation="255" wrapText="1"/>
    </xf>
    <xf numFmtId="0" fontId="3" fillId="0" borderId="39" xfId="0" applyFont="1" applyFill="1" applyBorder="1" applyAlignment="1">
      <alignment horizontal="distributed" vertical="center" textRotation="255" wrapText="1"/>
    </xf>
    <xf numFmtId="0" fontId="3" fillId="0" borderId="11" xfId="0" applyFont="1" applyFill="1" applyBorder="1" applyAlignment="1">
      <alignment horizontal="distributed" vertical="center" textRotation="255" wrapText="1"/>
    </xf>
    <xf numFmtId="0" fontId="3" fillId="0" borderId="23" xfId="0" applyFont="1" applyFill="1" applyBorder="1" applyAlignment="1">
      <alignment horizontal="distributed" vertical="center" wrapText="1"/>
    </xf>
    <xf numFmtId="0" fontId="3" fillId="0" borderId="14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0" xfId="0" applyFont="1" applyFill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20" xfId="0" applyFont="1" applyBorder="1" applyAlignment="1">
      <alignment horizontal="distributed" vertical="center" wrapText="1"/>
    </xf>
    <xf numFmtId="38" fontId="3" fillId="0" borderId="6" xfId="1" applyFont="1" applyFill="1" applyBorder="1" applyAlignment="1">
      <alignment horizontal="right" vertical="center"/>
    </xf>
    <xf numFmtId="38" fontId="3" fillId="0" borderId="61" xfId="1" applyFont="1" applyFill="1" applyBorder="1" applyAlignment="1">
      <alignment horizontal="right" vertical="center"/>
    </xf>
    <xf numFmtId="0" fontId="3" fillId="0" borderId="62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38" fontId="3" fillId="0" borderId="21" xfId="1" applyFont="1" applyFill="1" applyBorder="1" applyAlignment="1">
      <alignment horizontal="right" vertical="center"/>
    </xf>
    <xf numFmtId="38" fontId="3" fillId="0" borderId="46" xfId="1" applyFont="1" applyFill="1" applyBorder="1" applyAlignment="1">
      <alignment horizontal="right" vertical="center"/>
    </xf>
    <xf numFmtId="38" fontId="3" fillId="0" borderId="19" xfId="1" applyFont="1" applyFill="1" applyBorder="1" applyAlignment="1">
      <alignment horizontal="right" vertical="center"/>
    </xf>
    <xf numFmtId="38" fontId="3" fillId="0" borderId="63" xfId="1" applyFont="1" applyFill="1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3" fillId="0" borderId="23" xfId="1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38" fontId="3" fillId="0" borderId="48" xfId="1" applyFont="1" applyFill="1" applyBorder="1" applyAlignment="1">
      <alignment horizontal="right" vertical="center"/>
    </xf>
    <xf numFmtId="38" fontId="3" fillId="0" borderId="51" xfId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vertical="center"/>
    </xf>
    <xf numFmtId="38" fontId="3" fillId="0" borderId="20" xfId="1" applyFont="1" applyBorder="1" applyAlignment="1">
      <alignment vertical="center"/>
    </xf>
    <xf numFmtId="38" fontId="3" fillId="0" borderId="18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2" xfId="0" applyFont="1" applyBorder="1" applyAlignment="1">
      <alignment horizontal="distributed" vertical="center"/>
    </xf>
    <xf numFmtId="0" fontId="3" fillId="0" borderId="56" xfId="0" applyFont="1" applyBorder="1" applyAlignment="1">
      <alignment horizontal="distributed" vertical="center"/>
    </xf>
    <xf numFmtId="0" fontId="3" fillId="0" borderId="76" xfId="0" applyFont="1" applyBorder="1" applyAlignment="1">
      <alignment horizontal="distributed" vertical="center"/>
    </xf>
    <xf numFmtId="0" fontId="3" fillId="0" borderId="65" xfId="0" applyFont="1" applyBorder="1" applyAlignment="1">
      <alignment horizontal="distributed" vertical="center"/>
    </xf>
    <xf numFmtId="0" fontId="3" fillId="0" borderId="50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2</xdr:col>
      <xdr:colOff>7620</xdr:colOff>
      <xdr:row>11</xdr:row>
      <xdr:rowOff>0</xdr:rowOff>
    </xdr:to>
    <xdr:sp macro="" textlink="">
      <xdr:nvSpPr>
        <xdr:cNvPr id="1637" name="Line 1"/>
        <xdr:cNvSpPr>
          <a:spLocks noChangeShapeType="1"/>
        </xdr:cNvSpPr>
      </xdr:nvSpPr>
      <xdr:spPr bwMode="auto">
        <a:xfrm flipH="1" flipV="1">
          <a:off x="0" y="1958340"/>
          <a:ext cx="1623060" cy="64008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2</xdr:col>
      <xdr:colOff>7620</xdr:colOff>
      <xdr:row>19</xdr:row>
      <xdr:rowOff>0</xdr:rowOff>
    </xdr:to>
    <xdr:sp macro="" textlink="">
      <xdr:nvSpPr>
        <xdr:cNvPr id="1638" name="Line 2"/>
        <xdr:cNvSpPr>
          <a:spLocks noChangeShapeType="1"/>
        </xdr:cNvSpPr>
      </xdr:nvSpPr>
      <xdr:spPr bwMode="auto">
        <a:xfrm flipH="1" flipV="1">
          <a:off x="0" y="4305300"/>
          <a:ext cx="1623060" cy="64008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33</xdr:row>
      <xdr:rowOff>7620</xdr:rowOff>
    </xdr:from>
    <xdr:to>
      <xdr:col>3</xdr:col>
      <xdr:colOff>0</xdr:colOff>
      <xdr:row>43</xdr:row>
      <xdr:rowOff>0</xdr:rowOff>
    </xdr:to>
    <xdr:sp macro="" textlink="">
      <xdr:nvSpPr>
        <xdr:cNvPr id="2968" name="Line 1"/>
        <xdr:cNvSpPr>
          <a:spLocks noChangeShapeType="1"/>
        </xdr:cNvSpPr>
      </xdr:nvSpPr>
      <xdr:spPr bwMode="auto">
        <a:xfrm>
          <a:off x="632460" y="4815840"/>
          <a:ext cx="960120" cy="136398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32</xdr:row>
      <xdr:rowOff>121920</xdr:rowOff>
    </xdr:from>
    <xdr:to>
      <xdr:col>10</xdr:col>
      <xdr:colOff>0</xdr:colOff>
      <xdr:row>43</xdr:row>
      <xdr:rowOff>7620</xdr:rowOff>
    </xdr:to>
    <xdr:sp macro="" textlink="">
      <xdr:nvSpPr>
        <xdr:cNvPr id="2969" name="Line 2"/>
        <xdr:cNvSpPr>
          <a:spLocks noChangeShapeType="1"/>
        </xdr:cNvSpPr>
      </xdr:nvSpPr>
      <xdr:spPr bwMode="auto">
        <a:xfrm>
          <a:off x="7246620" y="4792980"/>
          <a:ext cx="937260" cy="139446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33</xdr:row>
      <xdr:rowOff>0</xdr:rowOff>
    </xdr:from>
    <xdr:to>
      <xdr:col>11</xdr:col>
      <xdr:colOff>0</xdr:colOff>
      <xdr:row>43</xdr:row>
      <xdr:rowOff>0</xdr:rowOff>
    </xdr:to>
    <xdr:sp macro="" textlink="">
      <xdr:nvSpPr>
        <xdr:cNvPr id="2970" name="Line 3"/>
        <xdr:cNvSpPr>
          <a:spLocks noChangeShapeType="1"/>
        </xdr:cNvSpPr>
      </xdr:nvSpPr>
      <xdr:spPr bwMode="auto">
        <a:xfrm>
          <a:off x="8183880" y="4808220"/>
          <a:ext cx="937260" cy="13716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68580</xdr:colOff>
      <xdr:row>19</xdr:row>
      <xdr:rowOff>129540</xdr:rowOff>
    </xdr:from>
    <xdr:to>
      <xdr:col>42</xdr:col>
      <xdr:colOff>121920</xdr:colOff>
      <xdr:row>19</xdr:row>
      <xdr:rowOff>129540</xdr:rowOff>
    </xdr:to>
    <xdr:sp macro="" textlink="">
      <xdr:nvSpPr>
        <xdr:cNvPr id="10372" name="Line 1"/>
        <xdr:cNvSpPr>
          <a:spLocks noChangeShapeType="1"/>
        </xdr:cNvSpPr>
      </xdr:nvSpPr>
      <xdr:spPr bwMode="auto">
        <a:xfrm>
          <a:off x="7879080" y="5417820"/>
          <a:ext cx="243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68580</xdr:colOff>
      <xdr:row>19</xdr:row>
      <xdr:rowOff>129540</xdr:rowOff>
    </xdr:from>
    <xdr:to>
      <xdr:col>44</xdr:col>
      <xdr:colOff>121920</xdr:colOff>
      <xdr:row>19</xdr:row>
      <xdr:rowOff>129540</xdr:rowOff>
    </xdr:to>
    <xdr:sp macro="" textlink="">
      <xdr:nvSpPr>
        <xdr:cNvPr id="10373" name="Line 2"/>
        <xdr:cNvSpPr>
          <a:spLocks noChangeShapeType="1"/>
        </xdr:cNvSpPr>
      </xdr:nvSpPr>
      <xdr:spPr bwMode="auto">
        <a:xfrm>
          <a:off x="8260080" y="5417820"/>
          <a:ext cx="243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99060</xdr:colOff>
      <xdr:row>19</xdr:row>
      <xdr:rowOff>129540</xdr:rowOff>
    </xdr:from>
    <xdr:to>
      <xdr:col>46</xdr:col>
      <xdr:colOff>121920</xdr:colOff>
      <xdr:row>19</xdr:row>
      <xdr:rowOff>129540</xdr:rowOff>
    </xdr:to>
    <xdr:sp macro="" textlink="">
      <xdr:nvSpPr>
        <xdr:cNvPr id="10374" name="Line 3"/>
        <xdr:cNvSpPr>
          <a:spLocks noChangeShapeType="1"/>
        </xdr:cNvSpPr>
      </xdr:nvSpPr>
      <xdr:spPr bwMode="auto">
        <a:xfrm>
          <a:off x="8671560" y="5417820"/>
          <a:ext cx="213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68580</xdr:colOff>
      <xdr:row>19</xdr:row>
      <xdr:rowOff>129540</xdr:rowOff>
    </xdr:from>
    <xdr:to>
      <xdr:col>48</xdr:col>
      <xdr:colOff>99060</xdr:colOff>
      <xdr:row>19</xdr:row>
      <xdr:rowOff>129540</xdr:rowOff>
    </xdr:to>
    <xdr:sp macro="" textlink="">
      <xdr:nvSpPr>
        <xdr:cNvPr id="10375" name="Line 4"/>
        <xdr:cNvSpPr>
          <a:spLocks noChangeShapeType="1"/>
        </xdr:cNvSpPr>
      </xdr:nvSpPr>
      <xdr:spPr bwMode="auto">
        <a:xfrm>
          <a:off x="9022080" y="5417820"/>
          <a:ext cx="220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4409" name="Line 1"/>
        <xdr:cNvSpPr>
          <a:spLocks noChangeShapeType="1"/>
        </xdr:cNvSpPr>
      </xdr:nvSpPr>
      <xdr:spPr bwMode="auto">
        <a:xfrm flipH="1" flipV="1">
          <a:off x="0" y="1005840"/>
          <a:ext cx="1981200" cy="143256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3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5427" name="Line 1"/>
        <xdr:cNvSpPr>
          <a:spLocks noChangeShapeType="1"/>
        </xdr:cNvSpPr>
      </xdr:nvSpPr>
      <xdr:spPr bwMode="auto">
        <a:xfrm flipH="1" flipV="1">
          <a:off x="7620" y="640080"/>
          <a:ext cx="1676400" cy="41148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7620</xdr:rowOff>
    </xdr:from>
    <xdr:to>
      <xdr:col>3</xdr:col>
      <xdr:colOff>0</xdr:colOff>
      <xdr:row>4</xdr:row>
      <xdr:rowOff>236220</xdr:rowOff>
    </xdr:to>
    <xdr:sp macro="" textlink="">
      <xdr:nvSpPr>
        <xdr:cNvPr id="6761" name="Line 1"/>
        <xdr:cNvSpPr>
          <a:spLocks noChangeShapeType="1"/>
        </xdr:cNvSpPr>
      </xdr:nvSpPr>
      <xdr:spPr bwMode="auto">
        <a:xfrm flipH="1" flipV="1">
          <a:off x="0" y="762000"/>
          <a:ext cx="2217420" cy="48006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</xdr:row>
      <xdr:rowOff>7620</xdr:rowOff>
    </xdr:from>
    <xdr:to>
      <xdr:col>3</xdr:col>
      <xdr:colOff>0</xdr:colOff>
      <xdr:row>17</xdr:row>
      <xdr:rowOff>236220</xdr:rowOff>
    </xdr:to>
    <xdr:sp macro="" textlink="">
      <xdr:nvSpPr>
        <xdr:cNvPr id="6762" name="Line 2"/>
        <xdr:cNvSpPr>
          <a:spLocks noChangeShapeType="1"/>
        </xdr:cNvSpPr>
      </xdr:nvSpPr>
      <xdr:spPr bwMode="auto">
        <a:xfrm flipH="1" flipV="1">
          <a:off x="0" y="4030980"/>
          <a:ext cx="2217420" cy="48006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4"/>
  <sheetViews>
    <sheetView tabSelected="1" view="pageBreakPreview" zoomScaleNormal="100" zoomScaleSheetLayoutView="100" workbookViewId="0">
      <pane xSplit="2" ySplit="11" topLeftCell="C12" activePane="bottomRight" state="frozen"/>
      <selection activeCell="G25" sqref="G25:K25"/>
      <selection pane="topRight" activeCell="G25" sqref="G25:K25"/>
      <selection pane="bottomLeft" activeCell="G25" sqref="G25:K25"/>
      <selection pane="bottomRight" activeCell="O11" sqref="O11"/>
    </sheetView>
  </sheetViews>
  <sheetFormatPr defaultColWidth="8.875" defaultRowHeight="19.899999999999999" customHeight="1" x14ac:dyDescent="0.15"/>
  <cols>
    <col min="1" max="2" width="11.75" style="1" customWidth="1"/>
    <col min="3" max="7" width="15.5" style="1" customWidth="1"/>
    <col min="8" max="11" width="8.75" style="1" customWidth="1"/>
    <col min="12" max="12" width="1.125" style="1" customWidth="1"/>
    <col min="13" max="16384" width="8.875" style="1"/>
  </cols>
  <sheetData>
    <row r="1" spans="1:11" ht="19.899999999999999" customHeight="1" x14ac:dyDescent="0.15">
      <c r="A1" s="197" t="s">
        <v>203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 ht="16.899999999999999" customHeight="1" x14ac:dyDescent="0.15"/>
    <row r="3" spans="1:11" ht="16.899999999999999" customHeight="1" x14ac:dyDescent="0.15">
      <c r="A3" s="1" t="s">
        <v>0</v>
      </c>
    </row>
    <row r="4" spans="1:11" ht="16.899999999999999" customHeight="1" x14ac:dyDescent="0.15"/>
    <row r="5" spans="1:11" ht="16.899999999999999" customHeight="1" x14ac:dyDescent="0.15">
      <c r="A5" s="190" t="s">
        <v>1</v>
      </c>
    </row>
    <row r="6" spans="1:11" ht="16.899999999999999" customHeight="1" x14ac:dyDescent="0.15">
      <c r="A6" s="185" t="s">
        <v>2</v>
      </c>
    </row>
    <row r="7" spans="1:11" ht="16.899999999999999" customHeight="1" x14ac:dyDescent="0.15">
      <c r="A7" s="1" t="s">
        <v>225</v>
      </c>
      <c r="B7" s="173"/>
      <c r="C7" s="173"/>
      <c r="D7" s="173"/>
      <c r="E7" s="173"/>
      <c r="F7" s="173"/>
    </row>
    <row r="8" spans="1:11" ht="16.899999999999999" customHeight="1" x14ac:dyDescent="0.15"/>
    <row r="9" spans="1:11" ht="16.899999999999999" customHeight="1" x14ac:dyDescent="0.15">
      <c r="A9" s="186" t="s">
        <v>159</v>
      </c>
    </row>
    <row r="10" spans="1:11" ht="25.15" customHeight="1" x14ac:dyDescent="0.15">
      <c r="A10" s="2"/>
      <c r="B10" s="3" t="s">
        <v>3</v>
      </c>
      <c r="C10" s="211" t="s">
        <v>209</v>
      </c>
      <c r="D10" s="206" t="s">
        <v>210</v>
      </c>
      <c r="E10" s="206" t="s">
        <v>199</v>
      </c>
      <c r="F10" s="199" t="s">
        <v>211</v>
      </c>
      <c r="G10" s="199" t="s">
        <v>218</v>
      </c>
      <c r="H10" s="194" t="s">
        <v>4</v>
      </c>
      <c r="I10" s="195"/>
      <c r="J10" s="195"/>
      <c r="K10" s="196"/>
    </row>
    <row r="11" spans="1:11" ht="25.15" customHeight="1" x14ac:dyDescent="0.15">
      <c r="A11" s="5" t="s">
        <v>5</v>
      </c>
      <c r="B11" s="6"/>
      <c r="C11" s="212"/>
      <c r="D11" s="207"/>
      <c r="E11" s="207"/>
      <c r="F11" s="208"/>
      <c r="G11" s="208"/>
      <c r="H11" s="8" t="s">
        <v>210</v>
      </c>
      <c r="I11" s="9" t="s">
        <v>199</v>
      </c>
      <c r="J11" s="9" t="s">
        <v>211</v>
      </c>
      <c r="K11" s="10" t="s">
        <v>218</v>
      </c>
    </row>
    <row r="12" spans="1:11" ht="25.15" customHeight="1" x14ac:dyDescent="0.15">
      <c r="A12" s="210" t="s">
        <v>6</v>
      </c>
      <c r="B12" s="11" t="s">
        <v>7</v>
      </c>
      <c r="C12" s="13">
        <v>608452</v>
      </c>
      <c r="D12" s="13">
        <v>608757</v>
      </c>
      <c r="E12" s="13">
        <v>610485</v>
      </c>
      <c r="F12" s="13">
        <v>610292</v>
      </c>
      <c r="G12" s="13">
        <v>606672</v>
      </c>
      <c r="H12" s="14">
        <f>D12/C12*100</f>
        <v>100.05012720806243</v>
      </c>
      <c r="I12" s="15">
        <f t="shared" ref="H12:J15" si="0">E12/D12*100</f>
        <v>100.28385710554457</v>
      </c>
      <c r="J12" s="15">
        <f t="shared" si="0"/>
        <v>99.968385791624698</v>
      </c>
      <c r="K12" s="16">
        <f>G12/F12*100</f>
        <v>99.406841315304803</v>
      </c>
    </row>
    <row r="13" spans="1:11" ht="25.15" customHeight="1" x14ac:dyDescent="0.15">
      <c r="A13" s="204"/>
      <c r="B13" s="18" t="s">
        <v>8</v>
      </c>
      <c r="C13" s="20">
        <v>537648</v>
      </c>
      <c r="D13" s="20">
        <v>542075</v>
      </c>
      <c r="E13" s="20">
        <v>544397</v>
      </c>
      <c r="F13" s="20">
        <v>545043</v>
      </c>
      <c r="G13" s="20">
        <v>543952</v>
      </c>
      <c r="H13" s="21">
        <f t="shared" si="0"/>
        <v>100.82340118441806</v>
      </c>
      <c r="I13" s="22">
        <f t="shared" si="0"/>
        <v>100.42835401005397</v>
      </c>
      <c r="J13" s="22">
        <f t="shared" si="0"/>
        <v>100.11866340189238</v>
      </c>
      <c r="K13" s="23">
        <f>G13/F13*100</f>
        <v>99.799832306808824</v>
      </c>
    </row>
    <row r="14" spans="1:11" ht="25.15" customHeight="1" x14ac:dyDescent="0.15">
      <c r="A14" s="194" t="s">
        <v>9</v>
      </c>
      <c r="B14" s="24" t="s">
        <v>10</v>
      </c>
      <c r="C14" s="25">
        <v>31571</v>
      </c>
      <c r="D14" s="25">
        <v>31895</v>
      </c>
      <c r="E14" s="25">
        <v>32209</v>
      </c>
      <c r="F14" s="25">
        <v>32340</v>
      </c>
      <c r="G14" s="25">
        <v>32447</v>
      </c>
      <c r="H14" s="26">
        <f t="shared" si="0"/>
        <v>101.02625827499921</v>
      </c>
      <c r="I14" s="27">
        <f t="shared" si="0"/>
        <v>100.98448032606993</v>
      </c>
      <c r="J14" s="27">
        <f t="shared" si="0"/>
        <v>100.40671861901953</v>
      </c>
      <c r="K14" s="28">
        <f>G14/F14*100</f>
        <v>100.3308596165739</v>
      </c>
    </row>
    <row r="15" spans="1:11" ht="25.15" customHeight="1" x14ac:dyDescent="0.15">
      <c r="A15" s="209"/>
      <c r="B15" s="29" t="s">
        <v>11</v>
      </c>
      <c r="C15" s="31">
        <v>30261</v>
      </c>
      <c r="D15" s="31">
        <v>30575</v>
      </c>
      <c r="E15" s="31">
        <v>30838</v>
      </c>
      <c r="F15" s="31">
        <v>30950</v>
      </c>
      <c r="G15" s="31">
        <v>30986</v>
      </c>
      <c r="H15" s="32">
        <f t="shared" si="0"/>
        <v>101.03763920557813</v>
      </c>
      <c r="I15" s="33">
        <f>E15/D15*100</f>
        <v>100.8601798855274</v>
      </c>
      <c r="J15" s="33">
        <f t="shared" si="0"/>
        <v>100.36318827420713</v>
      </c>
      <c r="K15" s="34">
        <f>G15/F15*100</f>
        <v>100.11631663974153</v>
      </c>
    </row>
    <row r="16" spans="1:11" ht="16.899999999999999" customHeight="1" x14ac:dyDescent="0.15">
      <c r="A16" s="35"/>
      <c r="B16" s="36"/>
      <c r="C16" s="37"/>
      <c r="D16" s="37"/>
      <c r="E16" s="37"/>
      <c r="F16" s="37"/>
      <c r="G16" s="37"/>
      <c r="H16" s="37"/>
      <c r="I16" s="37"/>
      <c r="J16" s="37"/>
      <c r="K16" s="37"/>
    </row>
    <row r="17" spans="1:11" ht="16.899999999999999" customHeight="1" x14ac:dyDescent="0.15">
      <c r="A17" s="186" t="s">
        <v>160</v>
      </c>
    </row>
    <row r="18" spans="1:11" ht="25.15" customHeight="1" x14ac:dyDescent="0.15">
      <c r="A18" s="2"/>
      <c r="B18" s="3" t="s">
        <v>3</v>
      </c>
      <c r="C18" s="198" t="s">
        <v>12</v>
      </c>
      <c r="D18" s="195"/>
      <c r="E18" s="195"/>
      <c r="F18" s="195"/>
      <c r="G18" s="199"/>
      <c r="H18" s="194" t="s">
        <v>4</v>
      </c>
      <c r="I18" s="195"/>
      <c r="J18" s="195"/>
      <c r="K18" s="196"/>
    </row>
    <row r="19" spans="1:11" ht="25.15" customHeight="1" x14ac:dyDescent="0.15">
      <c r="A19" s="5" t="s">
        <v>5</v>
      </c>
      <c r="B19" s="6"/>
      <c r="C19" s="7" t="s">
        <v>209</v>
      </c>
      <c r="D19" s="7" t="s">
        <v>210</v>
      </c>
      <c r="E19" s="7" t="s">
        <v>199</v>
      </c>
      <c r="F19" s="7" t="s">
        <v>211</v>
      </c>
      <c r="G19" s="7" t="s">
        <v>218</v>
      </c>
      <c r="H19" s="8" t="s">
        <v>219</v>
      </c>
      <c r="I19" s="9" t="s">
        <v>199</v>
      </c>
      <c r="J19" s="9" t="s">
        <v>211</v>
      </c>
      <c r="K19" s="10" t="s">
        <v>218</v>
      </c>
    </row>
    <row r="20" spans="1:11" ht="25.15" customHeight="1" x14ac:dyDescent="0.15">
      <c r="A20" s="200" t="s">
        <v>13</v>
      </c>
      <c r="B20" s="201"/>
      <c r="C20" s="13">
        <v>70805</v>
      </c>
      <c r="D20" s="13">
        <v>66682</v>
      </c>
      <c r="E20" s="13">
        <v>66088</v>
      </c>
      <c r="F20" s="13">
        <v>65249</v>
      </c>
      <c r="G20" s="13">
        <v>62720</v>
      </c>
      <c r="H20" s="14">
        <f>D20/C20*100</f>
        <v>94.176964903608507</v>
      </c>
      <c r="I20" s="15">
        <f>E20/D20*100</f>
        <v>99.109204882876938</v>
      </c>
      <c r="J20" s="15">
        <f>F20/E20*100</f>
        <v>98.730480571359408</v>
      </c>
      <c r="K20" s="16">
        <f>G20/F20*100</f>
        <v>96.124078529939155</v>
      </c>
    </row>
    <row r="21" spans="1:11" ht="25.15" customHeight="1" x14ac:dyDescent="0.15">
      <c r="A21" s="202" t="s">
        <v>14</v>
      </c>
      <c r="B21" s="203"/>
      <c r="C21" s="39" t="s">
        <v>156</v>
      </c>
      <c r="D21" s="39" t="s">
        <v>156</v>
      </c>
      <c r="E21" s="39" t="s">
        <v>156</v>
      </c>
      <c r="F21" s="39" t="s">
        <v>156</v>
      </c>
      <c r="G21" s="39" t="s">
        <v>156</v>
      </c>
      <c r="H21" s="168" t="s">
        <v>157</v>
      </c>
      <c r="I21" s="164" t="s">
        <v>158</v>
      </c>
      <c r="J21" s="164" t="s">
        <v>158</v>
      </c>
      <c r="K21" s="42" t="s">
        <v>158</v>
      </c>
    </row>
    <row r="22" spans="1:11" ht="25.15" customHeight="1" x14ac:dyDescent="0.15">
      <c r="A22" s="202" t="s">
        <v>15</v>
      </c>
      <c r="B22" s="203"/>
      <c r="C22" s="38">
        <v>537647</v>
      </c>
      <c r="D22" s="38">
        <v>542075</v>
      </c>
      <c r="E22" s="38">
        <v>544397</v>
      </c>
      <c r="F22" s="38">
        <v>545043</v>
      </c>
      <c r="G22" s="38">
        <v>543952</v>
      </c>
      <c r="H22" s="40">
        <f t="shared" ref="H22:K24" si="1">D22/C22*100</f>
        <v>100.82358871155238</v>
      </c>
      <c r="I22" s="41">
        <f t="shared" si="1"/>
        <v>100.42835401005397</v>
      </c>
      <c r="J22" s="41">
        <f t="shared" si="1"/>
        <v>100.11866340189238</v>
      </c>
      <c r="K22" s="43">
        <f t="shared" si="1"/>
        <v>99.799832306808824</v>
      </c>
    </row>
    <row r="23" spans="1:11" ht="25.15" customHeight="1" x14ac:dyDescent="0.15">
      <c r="A23" s="204" t="s">
        <v>16</v>
      </c>
      <c r="B23" s="205"/>
      <c r="C23" s="20">
        <v>605110</v>
      </c>
      <c r="D23" s="20">
        <v>608452</v>
      </c>
      <c r="E23" s="20">
        <v>608757</v>
      </c>
      <c r="F23" s="20">
        <v>610292</v>
      </c>
      <c r="G23" s="20">
        <f>G20+G22</f>
        <v>606672</v>
      </c>
      <c r="H23" s="21">
        <f t="shared" si="1"/>
        <v>100.55229627671002</v>
      </c>
      <c r="I23" s="22">
        <f t="shared" si="1"/>
        <v>100.05012720806243</v>
      </c>
      <c r="J23" s="22">
        <f t="shared" si="1"/>
        <v>100.25215315799242</v>
      </c>
      <c r="K23" s="23">
        <f t="shared" si="1"/>
        <v>99.406841315304803</v>
      </c>
    </row>
    <row r="24" spans="1:11" ht="25.15" customHeight="1" x14ac:dyDescent="0.15">
      <c r="A24" s="192" t="s">
        <v>17</v>
      </c>
      <c r="B24" s="193"/>
      <c r="C24" s="44">
        <f>C20/C23*100</f>
        <v>11.701178298160665</v>
      </c>
      <c r="D24" s="44">
        <f>D20/D23*100</f>
        <v>10.959286845963199</v>
      </c>
      <c r="E24" s="45">
        <f>E20/E23*100</f>
        <v>10.856220133813656</v>
      </c>
      <c r="F24" s="45">
        <f>F20/F23*100</f>
        <v>10.691439507645519</v>
      </c>
      <c r="G24" s="45">
        <f>G20/G23*100</f>
        <v>10.33837065168658</v>
      </c>
      <c r="H24" s="46">
        <f t="shared" si="1"/>
        <v>93.659685945354028</v>
      </c>
      <c r="I24" s="44">
        <f t="shared" si="1"/>
        <v>99.059549096595575</v>
      </c>
      <c r="J24" s="44">
        <f t="shared" si="1"/>
        <v>98.482154708203666</v>
      </c>
      <c r="K24" s="47">
        <f t="shared" si="1"/>
        <v>96.697649033074939</v>
      </c>
    </row>
  </sheetData>
  <mergeCells count="16">
    <mergeCell ref="A24:B24"/>
    <mergeCell ref="H10:K10"/>
    <mergeCell ref="A1:K1"/>
    <mergeCell ref="H18:K18"/>
    <mergeCell ref="C18:G18"/>
    <mergeCell ref="A20:B20"/>
    <mergeCell ref="A21:B21"/>
    <mergeCell ref="A22:B22"/>
    <mergeCell ref="A23:B23"/>
    <mergeCell ref="E10:E11"/>
    <mergeCell ref="F10:F11"/>
    <mergeCell ref="G10:G11"/>
    <mergeCell ref="A14:A15"/>
    <mergeCell ref="A12:A13"/>
    <mergeCell ref="C10:C11"/>
    <mergeCell ref="D10:D11"/>
  </mergeCells>
  <phoneticPr fontId="2"/>
  <printOptions horizontalCentered="1"/>
  <pageMargins left="0.39370078740157483" right="0.59055118110236227" top="0.59055118110236227" bottom="0.59055118110236227" header="0.51181102362204722" footer="0.31496062992125984"/>
  <pageSetup paperSize="9" firstPageNumber="3" orientation="landscape" r:id="rId1"/>
  <headerFooter alignWithMargins="0">
    <oddFooter>&amp;C17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8"/>
  <sheetViews>
    <sheetView view="pageBreakPreview" zoomScaleNormal="100" zoomScaleSheetLayoutView="100" workbookViewId="0">
      <selection activeCell="B2" sqref="B2"/>
    </sheetView>
  </sheetViews>
  <sheetFormatPr defaultColWidth="8.875" defaultRowHeight="19.899999999999999" customHeight="1" x14ac:dyDescent="0.15"/>
  <cols>
    <col min="1" max="1" width="4.75" style="1" customWidth="1"/>
    <col min="2" max="2" width="12.625" style="1" customWidth="1"/>
    <col min="3" max="3" width="4.75" style="1" customWidth="1"/>
    <col min="4" max="9" width="18.875" style="1" customWidth="1"/>
    <col min="10" max="10" width="7.75" style="1" customWidth="1"/>
    <col min="11" max="16384" width="8.875" style="1"/>
  </cols>
  <sheetData>
    <row r="1" spans="1:11" ht="19.899999999999999" customHeight="1" x14ac:dyDescent="0.15">
      <c r="A1" s="185" t="s">
        <v>204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3" spans="1:11" ht="19.899999999999999" customHeight="1" x14ac:dyDescent="0.15">
      <c r="A3" s="186" t="s">
        <v>161</v>
      </c>
    </row>
    <row r="4" spans="1:11" ht="30" customHeight="1" x14ac:dyDescent="0.15">
      <c r="A4" s="220" t="s">
        <v>18</v>
      </c>
      <c r="B4" s="220"/>
      <c r="C4" s="49" t="s">
        <v>19</v>
      </c>
      <c r="D4" s="50" t="s">
        <v>20</v>
      </c>
      <c r="E4" s="50" t="s">
        <v>21</v>
      </c>
      <c r="F4" s="50" t="s">
        <v>22</v>
      </c>
      <c r="G4" s="50" t="s">
        <v>23</v>
      </c>
      <c r="H4" s="51" t="s">
        <v>24</v>
      </c>
      <c r="I4" s="48" t="s">
        <v>16</v>
      </c>
    </row>
    <row r="5" spans="1:11" ht="19.899999999999999" customHeight="1" x14ac:dyDescent="0.15">
      <c r="A5" s="225" t="s">
        <v>25</v>
      </c>
      <c r="B5" s="226"/>
      <c r="C5" s="17" t="s">
        <v>200</v>
      </c>
      <c r="D5" s="19">
        <v>451085</v>
      </c>
      <c r="E5" s="19">
        <v>18800</v>
      </c>
      <c r="F5" s="19">
        <v>4809</v>
      </c>
      <c r="G5" s="19">
        <v>65680</v>
      </c>
      <c r="H5" s="20">
        <v>4023</v>
      </c>
      <c r="I5" s="55">
        <f>SUM(D5:H5)</f>
        <v>544397</v>
      </c>
    </row>
    <row r="6" spans="1:11" ht="19.899999999999999" customHeight="1" x14ac:dyDescent="0.15">
      <c r="A6" s="223"/>
      <c r="B6" s="224"/>
      <c r="C6" s="17">
        <v>2</v>
      </c>
      <c r="D6" s="19">
        <v>453160</v>
      </c>
      <c r="E6" s="19">
        <v>18154</v>
      </c>
      <c r="F6" s="19">
        <v>4790</v>
      </c>
      <c r="G6" s="19">
        <v>65186</v>
      </c>
      <c r="H6" s="169">
        <v>3753</v>
      </c>
      <c r="I6" s="174">
        <f>SUM(D6:H6)</f>
        <v>545043</v>
      </c>
    </row>
    <row r="7" spans="1:11" ht="19.899999999999999" customHeight="1" x14ac:dyDescent="0.15">
      <c r="A7" s="5" t="s">
        <v>225</v>
      </c>
      <c r="B7" s="56" t="s">
        <v>26</v>
      </c>
      <c r="C7" s="8">
        <v>3</v>
      </c>
      <c r="D7" s="30">
        <f>D24</f>
        <v>450937</v>
      </c>
      <c r="E7" s="30">
        <f t="shared" ref="E7:H7" si="0">E24</f>
        <v>18556</v>
      </c>
      <c r="F7" s="30">
        <f t="shared" si="0"/>
        <v>4495</v>
      </c>
      <c r="G7" s="30">
        <f t="shared" si="0"/>
        <v>65759</v>
      </c>
      <c r="H7" s="65">
        <f t="shared" si="0"/>
        <v>4205</v>
      </c>
      <c r="I7" s="57">
        <f>SUM(D7:H7)</f>
        <v>543952</v>
      </c>
    </row>
    <row r="8" spans="1:11" ht="19.899999999999999" customHeight="1" x14ac:dyDescent="0.15">
      <c r="A8" s="223" t="s">
        <v>27</v>
      </c>
      <c r="B8" s="224"/>
      <c r="C8" s="4" t="str">
        <f>$C$5</f>
        <v>元</v>
      </c>
      <c r="D8" s="15">
        <v>100.71671783421714</v>
      </c>
      <c r="E8" s="15">
        <v>99.402527362131863</v>
      </c>
      <c r="F8" s="15">
        <v>98.86924342105263</v>
      </c>
      <c r="G8" s="15">
        <v>99.01706566966169</v>
      </c>
      <c r="H8" s="58">
        <v>98.337814715228561</v>
      </c>
      <c r="I8" s="59">
        <v>100.42835401005397</v>
      </c>
    </row>
    <row r="9" spans="1:11" ht="19.899999999999999" customHeight="1" x14ac:dyDescent="0.15">
      <c r="A9" s="223"/>
      <c r="B9" s="224"/>
      <c r="C9" s="53">
        <f>$C$6</f>
        <v>2</v>
      </c>
      <c r="D9" s="41">
        <f t="shared" ref="D9:I9" si="1">D6/D5*100</f>
        <v>100.46000199518939</v>
      </c>
      <c r="E9" s="41">
        <f t="shared" si="1"/>
        <v>96.563829787234042</v>
      </c>
      <c r="F9" s="41">
        <f t="shared" si="1"/>
        <v>99.604907465169475</v>
      </c>
      <c r="G9" s="41">
        <f t="shared" si="1"/>
        <v>99.247868453105966</v>
      </c>
      <c r="H9" s="41">
        <f t="shared" si="1"/>
        <v>93.288590604026851</v>
      </c>
      <c r="I9" s="60">
        <f t="shared" si="1"/>
        <v>100.11866340189238</v>
      </c>
    </row>
    <row r="10" spans="1:11" ht="19.899999999999999" customHeight="1" x14ac:dyDescent="0.15">
      <c r="A10" s="5"/>
      <c r="B10" s="56" t="s">
        <v>28</v>
      </c>
      <c r="C10" s="8">
        <f>$C$7</f>
        <v>3</v>
      </c>
      <c r="D10" s="181">
        <f t="shared" ref="D10:I10" si="2">D7/D6*100</f>
        <v>99.509444787712951</v>
      </c>
      <c r="E10" s="33">
        <f t="shared" si="2"/>
        <v>102.21438801366089</v>
      </c>
      <c r="F10" s="33">
        <f t="shared" si="2"/>
        <v>93.841336116910242</v>
      </c>
      <c r="G10" s="33">
        <f t="shared" si="2"/>
        <v>100.87902310312029</v>
      </c>
      <c r="H10" s="61">
        <f t="shared" si="2"/>
        <v>112.04369837463362</v>
      </c>
      <c r="I10" s="62">
        <f t="shared" si="2"/>
        <v>99.799832306808824</v>
      </c>
    </row>
    <row r="11" spans="1:11" ht="19.899999999999999" customHeight="1" x14ac:dyDescent="0.15">
      <c r="A11" s="37" t="s">
        <v>206</v>
      </c>
      <c r="B11" s="63"/>
      <c r="C11" s="35"/>
      <c r="D11" s="37"/>
      <c r="E11" s="37"/>
      <c r="F11" s="37"/>
      <c r="G11" s="37"/>
      <c r="H11" s="37"/>
      <c r="I11" s="37"/>
    </row>
    <row r="12" spans="1:11" ht="19.899999999999999" customHeight="1" x14ac:dyDescent="0.15">
      <c r="A12" s="37" t="s">
        <v>207</v>
      </c>
      <c r="B12" s="63"/>
      <c r="C12" s="35"/>
      <c r="D12" s="37"/>
      <c r="E12" s="37"/>
      <c r="F12" s="37"/>
      <c r="G12" s="37"/>
      <c r="H12" s="37"/>
      <c r="I12" s="37"/>
    </row>
    <row r="13" spans="1:11" ht="19.899999999999999" customHeight="1" x14ac:dyDescent="0.15">
      <c r="A13" s="37"/>
      <c r="B13" s="63"/>
      <c r="C13" s="35"/>
      <c r="D13" s="37"/>
      <c r="E13" s="37"/>
      <c r="F13" s="37"/>
      <c r="G13" s="37"/>
      <c r="H13" s="37"/>
      <c r="I13" s="37"/>
    </row>
    <row r="14" spans="1:11" ht="19.899999999999999" customHeight="1" x14ac:dyDescent="0.15">
      <c r="A14" s="188" t="s">
        <v>162</v>
      </c>
      <c r="B14" s="63"/>
      <c r="C14" s="35"/>
      <c r="D14" s="37"/>
      <c r="E14" s="37"/>
      <c r="F14" s="37"/>
      <c r="G14" s="37"/>
      <c r="H14" s="37"/>
    </row>
    <row r="15" spans="1:11" ht="30" customHeight="1" x14ac:dyDescent="0.15">
      <c r="A15" s="221" t="s">
        <v>18</v>
      </c>
      <c r="B15" s="222"/>
      <c r="C15" s="64" t="s">
        <v>19</v>
      </c>
      <c r="D15" s="50" t="s">
        <v>20</v>
      </c>
      <c r="E15" s="50" t="s">
        <v>21</v>
      </c>
      <c r="F15" s="50" t="s">
        <v>22</v>
      </c>
      <c r="G15" s="50" t="s">
        <v>23</v>
      </c>
      <c r="H15" s="51" t="s">
        <v>24</v>
      </c>
      <c r="I15" s="48" t="s">
        <v>16</v>
      </c>
    </row>
    <row r="16" spans="1:11" ht="19.899999999999999" customHeight="1" x14ac:dyDescent="0.15">
      <c r="A16" s="216" t="s">
        <v>29</v>
      </c>
      <c r="B16" s="217" t="s">
        <v>30</v>
      </c>
      <c r="C16" s="4" t="str">
        <f>$C$5</f>
        <v>元</v>
      </c>
      <c r="D16" s="170">
        <v>415706</v>
      </c>
      <c r="E16" s="170">
        <v>16979</v>
      </c>
      <c r="F16" s="170">
        <v>4146</v>
      </c>
      <c r="G16" s="170">
        <v>60551</v>
      </c>
      <c r="H16" s="171">
        <v>3906</v>
      </c>
      <c r="I16" s="55">
        <f t="shared" ref="I16:I21" si="3">SUM(D16:H16)</f>
        <v>501288</v>
      </c>
    </row>
    <row r="17" spans="1:9" ht="19.899999999999999" customHeight="1" x14ac:dyDescent="0.15">
      <c r="A17" s="216"/>
      <c r="B17" s="218"/>
      <c r="C17" s="53">
        <f>$C$6</f>
        <v>2</v>
      </c>
      <c r="D17" s="19">
        <v>414199</v>
      </c>
      <c r="E17" s="19">
        <v>16324</v>
      </c>
      <c r="F17" s="19">
        <v>4062</v>
      </c>
      <c r="G17" s="19">
        <v>58311</v>
      </c>
      <c r="H17" s="169">
        <v>3649</v>
      </c>
      <c r="I17" s="174">
        <f t="shared" si="3"/>
        <v>496545</v>
      </c>
    </row>
    <row r="18" spans="1:9" ht="19.899999999999999" customHeight="1" x14ac:dyDescent="0.15">
      <c r="A18" s="216"/>
      <c r="B18" s="219"/>
      <c r="C18" s="8">
        <f>$C$7</f>
        <v>3</v>
      </c>
      <c r="D18" s="30">
        <v>410806</v>
      </c>
      <c r="E18" s="30">
        <v>16752</v>
      </c>
      <c r="F18" s="30">
        <v>3849</v>
      </c>
      <c r="G18" s="30">
        <v>58913</v>
      </c>
      <c r="H18" s="65">
        <v>4061</v>
      </c>
      <c r="I18" s="57">
        <f t="shared" si="3"/>
        <v>494381</v>
      </c>
    </row>
    <row r="19" spans="1:9" ht="19.899999999999999" customHeight="1" x14ac:dyDescent="0.15">
      <c r="A19" s="216"/>
      <c r="B19" s="217" t="s">
        <v>31</v>
      </c>
      <c r="C19" s="4" t="str">
        <f>$C$5</f>
        <v>元</v>
      </c>
      <c r="D19" s="19">
        <v>35379</v>
      </c>
      <c r="E19" s="19">
        <v>1821</v>
      </c>
      <c r="F19" s="19">
        <v>663</v>
      </c>
      <c r="G19" s="19">
        <v>5129</v>
      </c>
      <c r="H19" s="169">
        <v>117</v>
      </c>
      <c r="I19" s="174">
        <f t="shared" si="3"/>
        <v>43109</v>
      </c>
    </row>
    <row r="20" spans="1:9" ht="19.899999999999999" customHeight="1" x14ac:dyDescent="0.15">
      <c r="A20" s="216"/>
      <c r="B20" s="218"/>
      <c r="C20" s="53">
        <f>$C$6</f>
        <v>2</v>
      </c>
      <c r="D20" s="19">
        <v>38961</v>
      </c>
      <c r="E20" s="19">
        <v>1830</v>
      </c>
      <c r="F20" s="19">
        <v>728</v>
      </c>
      <c r="G20" s="19">
        <v>6875</v>
      </c>
      <c r="H20" s="169">
        <v>104</v>
      </c>
      <c r="I20" s="174">
        <f t="shared" si="3"/>
        <v>48498</v>
      </c>
    </row>
    <row r="21" spans="1:9" ht="19.899999999999999" customHeight="1" x14ac:dyDescent="0.15">
      <c r="A21" s="216"/>
      <c r="B21" s="219"/>
      <c r="C21" s="8">
        <f>$C$7</f>
        <v>3</v>
      </c>
      <c r="D21" s="30">
        <v>40131</v>
      </c>
      <c r="E21" s="30">
        <v>1804</v>
      </c>
      <c r="F21" s="30">
        <v>646</v>
      </c>
      <c r="G21" s="30">
        <v>6846</v>
      </c>
      <c r="H21" s="65">
        <v>144</v>
      </c>
      <c r="I21" s="57">
        <f t="shared" si="3"/>
        <v>49571</v>
      </c>
    </row>
    <row r="22" spans="1:9" ht="19.899999999999999" customHeight="1" x14ac:dyDescent="0.15">
      <c r="A22" s="216"/>
      <c r="B22" s="213" t="s">
        <v>16</v>
      </c>
      <c r="C22" s="4" t="str">
        <f>$C$5</f>
        <v>元</v>
      </c>
      <c r="D22" s="12">
        <f>D16+D19</f>
        <v>451085</v>
      </c>
      <c r="E22" s="12">
        <f t="shared" ref="E22:I24" si="4">E16+E19</f>
        <v>18800</v>
      </c>
      <c r="F22" s="12">
        <f t="shared" si="4"/>
        <v>4809</v>
      </c>
      <c r="G22" s="12">
        <f t="shared" si="4"/>
        <v>65680</v>
      </c>
      <c r="H22" s="13">
        <f t="shared" si="4"/>
        <v>4023</v>
      </c>
      <c r="I22" s="67">
        <f t="shared" si="4"/>
        <v>544397</v>
      </c>
    </row>
    <row r="23" spans="1:9" ht="19.899999999999999" customHeight="1" x14ac:dyDescent="0.15">
      <c r="A23" s="216"/>
      <c r="B23" s="214"/>
      <c r="C23" s="53">
        <f>$C$6</f>
        <v>2</v>
      </c>
      <c r="D23" s="54">
        <f>D17+D20</f>
        <v>453160</v>
      </c>
      <c r="E23" s="54">
        <f t="shared" si="4"/>
        <v>18154</v>
      </c>
      <c r="F23" s="54">
        <f t="shared" si="4"/>
        <v>4790</v>
      </c>
      <c r="G23" s="54">
        <f t="shared" si="4"/>
        <v>65186</v>
      </c>
      <c r="H23" s="38">
        <f t="shared" si="4"/>
        <v>3753</v>
      </c>
      <c r="I23" s="55">
        <f t="shared" si="4"/>
        <v>545043</v>
      </c>
    </row>
    <row r="24" spans="1:9" ht="19.899999999999999" customHeight="1" x14ac:dyDescent="0.15">
      <c r="A24" s="68" t="s">
        <v>32</v>
      </c>
      <c r="B24" s="215"/>
      <c r="C24" s="8">
        <f>$C$7</f>
        <v>3</v>
      </c>
      <c r="D24" s="30">
        <f>D18+D21</f>
        <v>450937</v>
      </c>
      <c r="E24" s="30">
        <f t="shared" si="4"/>
        <v>18556</v>
      </c>
      <c r="F24" s="30">
        <f>F18+F21</f>
        <v>4495</v>
      </c>
      <c r="G24" s="30">
        <f t="shared" si="4"/>
        <v>65759</v>
      </c>
      <c r="H24" s="31">
        <f t="shared" si="4"/>
        <v>4205</v>
      </c>
      <c r="I24" s="57">
        <f t="shared" si="4"/>
        <v>543952</v>
      </c>
    </row>
    <row r="25" spans="1:9" ht="19.899999999999999" customHeight="1" x14ac:dyDescent="0.15">
      <c r="A25" s="1" t="s">
        <v>208</v>
      </c>
    </row>
    <row r="28" spans="1:9" ht="19.899999999999999" customHeight="1" x14ac:dyDescent="0.15">
      <c r="B28" s="184" t="s">
        <v>201</v>
      </c>
      <c r="C28" s="184"/>
      <c r="D28" s="184" t="str">
        <f t="shared" ref="D28:I28" si="5">IF(D24=D7,"OK","ERROR")</f>
        <v>OK</v>
      </c>
      <c r="E28" s="184" t="str">
        <f t="shared" si="5"/>
        <v>OK</v>
      </c>
      <c r="F28" s="184" t="str">
        <f t="shared" si="5"/>
        <v>OK</v>
      </c>
      <c r="G28" s="184" t="str">
        <f t="shared" si="5"/>
        <v>OK</v>
      </c>
      <c r="H28" s="184" t="str">
        <f t="shared" si="5"/>
        <v>OK</v>
      </c>
      <c r="I28" s="184" t="str">
        <f t="shared" si="5"/>
        <v>OK</v>
      </c>
    </row>
  </sheetData>
  <mergeCells count="8">
    <mergeCell ref="B22:B24"/>
    <mergeCell ref="A16:A23"/>
    <mergeCell ref="B16:B18"/>
    <mergeCell ref="B19:B21"/>
    <mergeCell ref="A4:B4"/>
    <mergeCell ref="A15:B15"/>
    <mergeCell ref="A8:B9"/>
    <mergeCell ref="A5:B6"/>
  </mergeCells>
  <phoneticPr fontId="2"/>
  <pageMargins left="0.59055118110236227" right="0.59055118110236227" top="0.59055118110236227" bottom="0.59055118110236227" header="0.51181102362204722" footer="0.31496062992125984"/>
  <pageSetup paperSize="9" firstPageNumber="3" orientation="landscape" r:id="rId1"/>
  <headerFooter alignWithMargins="0">
    <oddFooter>&amp;C18</oddFooter>
  </headerFooter>
  <ignoredErrors>
    <ignoredError sqref="I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74"/>
  <sheetViews>
    <sheetView view="pageBreakPreview" zoomScale="130" zoomScaleNormal="115" zoomScaleSheetLayoutView="130" workbookViewId="0">
      <pane xSplit="2" ySplit="3" topLeftCell="C4" activePane="bottomRight" state="frozen"/>
      <selection activeCell="G25" sqref="G25:K25"/>
      <selection pane="topRight" activeCell="G25" sqref="G25:K25"/>
      <selection pane="bottomLeft" activeCell="G25" sqref="G25:K25"/>
      <selection pane="bottomRight" activeCell="E47" sqref="E47"/>
    </sheetView>
  </sheetViews>
  <sheetFormatPr defaultColWidth="8.875" defaultRowHeight="19.899999999999999" customHeight="1" x14ac:dyDescent="0.15"/>
  <cols>
    <col min="1" max="1" width="4.75" style="69" customWidth="1"/>
    <col min="2" max="2" width="4.375" style="69" customWidth="1"/>
    <col min="3" max="4" width="14.125" style="69" customWidth="1"/>
    <col min="5" max="11" width="13.625" style="69" customWidth="1"/>
    <col min="12" max="12" width="8.875" style="69"/>
    <col min="13" max="13" width="9" style="69" bestFit="1" customWidth="1"/>
    <col min="14" max="16384" width="8.875" style="69"/>
  </cols>
  <sheetData>
    <row r="1" spans="1:16" ht="19.899999999999999" customHeight="1" x14ac:dyDescent="0.15">
      <c r="A1" s="189" t="s">
        <v>163</v>
      </c>
      <c r="K1" s="70" t="s">
        <v>33</v>
      </c>
    </row>
    <row r="2" spans="1:16" ht="13.5" customHeight="1" x14ac:dyDescent="0.15">
      <c r="A2" s="302" t="s">
        <v>34</v>
      </c>
      <c r="B2" s="304" t="s">
        <v>19</v>
      </c>
      <c r="C2" s="305" t="s">
        <v>35</v>
      </c>
      <c r="D2" s="308" t="s">
        <v>36</v>
      </c>
      <c r="E2" s="310" t="s">
        <v>194</v>
      </c>
      <c r="F2" s="311"/>
      <c r="G2" s="311"/>
      <c r="H2" s="311"/>
      <c r="I2" s="312"/>
      <c r="J2" s="302" t="s">
        <v>37</v>
      </c>
      <c r="K2" s="304"/>
    </row>
    <row r="3" spans="1:16" ht="22.15" customHeight="1" x14ac:dyDescent="0.15">
      <c r="A3" s="303"/>
      <c r="B3" s="263"/>
      <c r="C3" s="306"/>
      <c r="D3" s="309"/>
      <c r="E3" s="179" t="s">
        <v>20</v>
      </c>
      <c r="F3" s="179" t="s">
        <v>21</v>
      </c>
      <c r="G3" s="179" t="s">
        <v>22</v>
      </c>
      <c r="H3" s="178" t="s">
        <v>23</v>
      </c>
      <c r="I3" s="182" t="s">
        <v>38</v>
      </c>
      <c r="J3" s="71" t="s">
        <v>39</v>
      </c>
      <c r="K3" s="72" t="s">
        <v>40</v>
      </c>
      <c r="N3" s="73"/>
      <c r="O3" s="74"/>
      <c r="P3" s="75"/>
    </row>
    <row r="4" spans="1:16" ht="10.9" customHeight="1" x14ac:dyDescent="0.15">
      <c r="A4" s="76"/>
      <c r="B4" s="266">
        <v>29</v>
      </c>
      <c r="C4" s="315">
        <v>2129619</v>
      </c>
      <c r="D4" s="325">
        <v>50424531</v>
      </c>
      <c r="E4" s="326">
        <v>42165114</v>
      </c>
      <c r="F4" s="327">
        <v>2848906</v>
      </c>
      <c r="G4" s="327">
        <v>491348</v>
      </c>
      <c r="H4" s="327">
        <v>3521658</v>
      </c>
      <c r="I4" s="298">
        <v>1396366</v>
      </c>
      <c r="J4" s="313">
        <v>1950000</v>
      </c>
      <c r="K4" s="321">
        <v>2714000</v>
      </c>
      <c r="M4" s="317"/>
      <c r="N4" s="77"/>
      <c r="O4" s="78"/>
      <c r="P4" s="78"/>
    </row>
    <row r="5" spans="1:16" ht="10.9" customHeight="1" x14ac:dyDescent="0.15">
      <c r="A5" s="261" t="s">
        <v>41</v>
      </c>
      <c r="B5" s="267"/>
      <c r="C5" s="316"/>
      <c r="D5" s="307"/>
      <c r="E5" s="260"/>
      <c r="F5" s="238"/>
      <c r="G5" s="238"/>
      <c r="H5" s="238"/>
      <c r="I5" s="242"/>
      <c r="J5" s="314"/>
      <c r="K5" s="322"/>
      <c r="M5" s="317"/>
      <c r="N5" s="77"/>
      <c r="O5" s="78"/>
      <c r="P5" s="78"/>
    </row>
    <row r="6" spans="1:16" ht="10.9" customHeight="1" x14ac:dyDescent="0.15">
      <c r="A6" s="261"/>
      <c r="B6" s="266">
        <v>30</v>
      </c>
      <c r="C6" s="292">
        <v>2130677</v>
      </c>
      <c r="D6" s="298">
        <v>51154243</v>
      </c>
      <c r="E6" s="245">
        <v>42929199</v>
      </c>
      <c r="F6" s="249">
        <v>2879256</v>
      </c>
      <c r="G6" s="249">
        <v>388852</v>
      </c>
      <c r="H6" s="249">
        <v>3453235</v>
      </c>
      <c r="I6" s="298">
        <v>1502714</v>
      </c>
      <c r="J6" s="259">
        <v>1950000</v>
      </c>
      <c r="K6" s="294">
        <v>2714000</v>
      </c>
      <c r="M6" s="317"/>
      <c r="N6" s="77"/>
      <c r="O6" s="78"/>
      <c r="P6" s="78"/>
    </row>
    <row r="7" spans="1:16" ht="10.9" customHeight="1" x14ac:dyDescent="0.15">
      <c r="A7" s="261"/>
      <c r="B7" s="267"/>
      <c r="C7" s="318"/>
      <c r="D7" s="307"/>
      <c r="E7" s="260"/>
      <c r="F7" s="238"/>
      <c r="G7" s="238"/>
      <c r="H7" s="238"/>
      <c r="I7" s="242"/>
      <c r="J7" s="319"/>
      <c r="K7" s="320"/>
      <c r="M7" s="317"/>
      <c r="N7" s="77"/>
      <c r="O7" s="78"/>
      <c r="P7" s="78"/>
    </row>
    <row r="8" spans="1:16" ht="10.9" customHeight="1" x14ac:dyDescent="0.15">
      <c r="A8" s="261"/>
      <c r="B8" s="262" t="s">
        <v>200</v>
      </c>
      <c r="C8" s="292">
        <v>2136713</v>
      </c>
      <c r="D8" s="298">
        <v>51498757</v>
      </c>
      <c r="E8" s="245">
        <v>43455870</v>
      </c>
      <c r="F8" s="249">
        <v>2779468</v>
      </c>
      <c r="G8" s="249">
        <v>376006</v>
      </c>
      <c r="H8" s="249">
        <v>3415353</v>
      </c>
      <c r="I8" s="298">
        <v>1469227</v>
      </c>
      <c r="J8" s="258">
        <v>1950000</v>
      </c>
      <c r="K8" s="275">
        <v>2714000</v>
      </c>
      <c r="M8" s="317"/>
      <c r="N8" s="77"/>
      <c r="O8" s="78"/>
      <c r="P8" s="78"/>
    </row>
    <row r="9" spans="1:16" ht="10.9" customHeight="1" x14ac:dyDescent="0.15">
      <c r="A9" s="261"/>
      <c r="B9" s="266"/>
      <c r="C9" s="293"/>
      <c r="D9" s="307"/>
      <c r="E9" s="260"/>
      <c r="F9" s="238"/>
      <c r="G9" s="238"/>
      <c r="H9" s="238"/>
      <c r="I9" s="242"/>
      <c r="J9" s="259"/>
      <c r="K9" s="294"/>
      <c r="M9" s="317"/>
      <c r="N9" s="77"/>
      <c r="O9" s="78"/>
      <c r="P9" s="78"/>
    </row>
    <row r="10" spans="1:16" ht="10.9" customHeight="1" x14ac:dyDescent="0.15">
      <c r="A10" s="261"/>
      <c r="B10" s="262">
        <v>2</v>
      </c>
      <c r="C10" s="292">
        <v>2135970</v>
      </c>
      <c r="D10" s="298">
        <v>51792263</v>
      </c>
      <c r="E10" s="245">
        <v>43746517</v>
      </c>
      <c r="F10" s="249">
        <v>2686054</v>
      </c>
      <c r="G10" s="249">
        <v>386597</v>
      </c>
      <c r="H10" s="249">
        <v>3452875</v>
      </c>
      <c r="I10" s="298">
        <v>1513800</v>
      </c>
      <c r="J10" s="258">
        <v>1950000</v>
      </c>
      <c r="K10" s="275">
        <v>2714000</v>
      </c>
      <c r="M10" s="323"/>
      <c r="N10" s="77"/>
      <c r="O10" s="78"/>
      <c r="P10" s="78"/>
    </row>
    <row r="11" spans="1:16" ht="10.9" customHeight="1" x14ac:dyDescent="0.15">
      <c r="A11" s="261"/>
      <c r="B11" s="266"/>
      <c r="C11" s="293"/>
      <c r="D11" s="299"/>
      <c r="E11" s="246"/>
      <c r="F11" s="324"/>
      <c r="G11" s="324"/>
      <c r="H11" s="324"/>
      <c r="I11" s="299"/>
      <c r="J11" s="259"/>
      <c r="K11" s="294"/>
      <c r="M11" s="317"/>
      <c r="N11" s="77"/>
      <c r="O11" s="78"/>
      <c r="P11" s="78"/>
    </row>
    <row r="12" spans="1:16" ht="10.9" customHeight="1" x14ac:dyDescent="0.15">
      <c r="A12" s="261"/>
      <c r="B12" s="262">
        <v>3</v>
      </c>
      <c r="C12" s="292">
        <v>2123368</v>
      </c>
      <c r="D12" s="300">
        <v>50827699</v>
      </c>
      <c r="E12" s="245">
        <v>42951380</v>
      </c>
      <c r="F12" s="249">
        <v>2635724</v>
      </c>
      <c r="G12" s="249">
        <v>387451</v>
      </c>
      <c r="H12" s="249">
        <v>3364137</v>
      </c>
      <c r="I12" s="296">
        <v>1481771</v>
      </c>
      <c r="J12" s="258">
        <v>1950000</v>
      </c>
      <c r="K12" s="275">
        <v>2714000</v>
      </c>
      <c r="O12" s="83"/>
      <c r="P12" s="83"/>
    </row>
    <row r="13" spans="1:16" ht="10.9" customHeight="1" x14ac:dyDescent="0.15">
      <c r="A13" s="84" t="s">
        <v>42</v>
      </c>
      <c r="B13" s="263"/>
      <c r="C13" s="295"/>
      <c r="D13" s="301"/>
      <c r="E13" s="247"/>
      <c r="F13" s="250"/>
      <c r="G13" s="250"/>
      <c r="H13" s="250"/>
      <c r="I13" s="297"/>
      <c r="J13" s="277"/>
      <c r="K13" s="276"/>
    </row>
    <row r="14" spans="1:16" ht="10.9" customHeight="1" x14ac:dyDescent="0.15">
      <c r="A14" s="76"/>
      <c r="B14" s="266">
        <v>29</v>
      </c>
      <c r="C14" s="271">
        <v>100.6</v>
      </c>
      <c r="D14" s="252">
        <v>102.1</v>
      </c>
      <c r="E14" s="230">
        <v>102</v>
      </c>
      <c r="F14" s="230">
        <v>98.6</v>
      </c>
      <c r="G14" s="230">
        <v>118.7</v>
      </c>
      <c r="H14" s="230">
        <v>103.3</v>
      </c>
      <c r="I14" s="240">
        <v>102.9</v>
      </c>
      <c r="J14" s="256">
        <v>100</v>
      </c>
      <c r="K14" s="290">
        <v>100</v>
      </c>
    </row>
    <row r="15" spans="1:16" ht="10.9" customHeight="1" x14ac:dyDescent="0.15">
      <c r="A15" s="261" t="s">
        <v>43</v>
      </c>
      <c r="B15" s="267"/>
      <c r="C15" s="272"/>
      <c r="D15" s="253"/>
      <c r="E15" s="231"/>
      <c r="F15" s="231"/>
      <c r="G15" s="231"/>
      <c r="H15" s="231"/>
      <c r="I15" s="241"/>
      <c r="J15" s="257"/>
      <c r="K15" s="291"/>
    </row>
    <row r="16" spans="1:16" ht="10.9" customHeight="1" x14ac:dyDescent="0.15">
      <c r="A16" s="261"/>
      <c r="B16" s="266">
        <v>30</v>
      </c>
      <c r="C16" s="255">
        <f>C6/C4*100</f>
        <v>100.04968024796923</v>
      </c>
      <c r="D16" s="254">
        <f t="shared" ref="D16:K16" si="0">D6/D4*100</f>
        <v>101.44713691040576</v>
      </c>
      <c r="E16" s="248">
        <f t="shared" si="0"/>
        <v>101.81212601488521</v>
      </c>
      <c r="F16" s="229">
        <f t="shared" si="0"/>
        <v>101.06532121452936</v>
      </c>
      <c r="G16" s="229">
        <f t="shared" si="0"/>
        <v>79.139835717251316</v>
      </c>
      <c r="H16" s="229">
        <f t="shared" si="0"/>
        <v>98.057079932236462</v>
      </c>
      <c r="I16" s="244">
        <f t="shared" si="0"/>
        <v>107.61605481657388</v>
      </c>
      <c r="J16" s="279">
        <f t="shared" si="0"/>
        <v>100</v>
      </c>
      <c r="K16" s="278">
        <f t="shared" si="0"/>
        <v>100</v>
      </c>
    </row>
    <row r="17" spans="1:11" ht="10.9" customHeight="1" x14ac:dyDescent="0.15">
      <c r="A17" s="261"/>
      <c r="B17" s="267"/>
      <c r="C17" s="255"/>
      <c r="D17" s="254"/>
      <c r="E17" s="248"/>
      <c r="F17" s="229"/>
      <c r="G17" s="229"/>
      <c r="H17" s="229"/>
      <c r="I17" s="244"/>
      <c r="J17" s="286"/>
      <c r="K17" s="287"/>
    </row>
    <row r="18" spans="1:11" ht="10.9" customHeight="1" x14ac:dyDescent="0.15">
      <c r="A18" s="261"/>
      <c r="B18" s="262" t="s">
        <v>200</v>
      </c>
      <c r="C18" s="255">
        <f>C8/C6*100</f>
        <v>100.28329024061367</v>
      </c>
      <c r="D18" s="254">
        <f t="shared" ref="D18:K18" si="1">D8/D6*100</f>
        <v>100.67348079024453</v>
      </c>
      <c r="E18" s="248">
        <f t="shared" si="1"/>
        <v>101.22683630784725</v>
      </c>
      <c r="F18" s="229">
        <f t="shared" si="1"/>
        <v>96.534243568477407</v>
      </c>
      <c r="G18" s="229">
        <f t="shared" si="1"/>
        <v>96.696429489883045</v>
      </c>
      <c r="H18" s="229">
        <f t="shared" si="1"/>
        <v>98.902999651051843</v>
      </c>
      <c r="I18" s="244">
        <f t="shared" si="1"/>
        <v>97.771565314490985</v>
      </c>
      <c r="J18" s="279">
        <f t="shared" si="1"/>
        <v>100</v>
      </c>
      <c r="K18" s="278">
        <f t="shared" si="1"/>
        <v>100</v>
      </c>
    </row>
    <row r="19" spans="1:11" ht="10.9" customHeight="1" x14ac:dyDescent="0.15">
      <c r="A19" s="261"/>
      <c r="B19" s="266"/>
      <c r="C19" s="255"/>
      <c r="D19" s="254"/>
      <c r="E19" s="248"/>
      <c r="F19" s="229"/>
      <c r="G19" s="229"/>
      <c r="H19" s="229"/>
      <c r="I19" s="244"/>
      <c r="J19" s="279"/>
      <c r="K19" s="278"/>
    </row>
    <row r="20" spans="1:11" ht="10.9" customHeight="1" x14ac:dyDescent="0.15">
      <c r="A20" s="261"/>
      <c r="B20" s="262">
        <v>2</v>
      </c>
      <c r="C20" s="255">
        <f>C10/C8*100</f>
        <v>99.965226963097052</v>
      </c>
      <c r="D20" s="254">
        <f t="shared" ref="D20:K20" si="2">D10/D8*100</f>
        <v>100.56992831885243</v>
      </c>
      <c r="E20" s="248">
        <f t="shared" si="2"/>
        <v>100.66883254207085</v>
      </c>
      <c r="F20" s="229">
        <f t="shared" si="2"/>
        <v>96.639141015474905</v>
      </c>
      <c r="G20" s="229">
        <f t="shared" si="2"/>
        <v>102.81671037164301</v>
      </c>
      <c r="H20" s="229">
        <f t="shared" si="2"/>
        <v>101.09862728684267</v>
      </c>
      <c r="I20" s="244">
        <f t="shared" si="2"/>
        <v>103.03377218088153</v>
      </c>
      <c r="J20" s="279">
        <f t="shared" si="2"/>
        <v>100</v>
      </c>
      <c r="K20" s="278">
        <f t="shared" si="2"/>
        <v>100</v>
      </c>
    </row>
    <row r="21" spans="1:11" ht="10.9" customHeight="1" x14ac:dyDescent="0.15">
      <c r="A21" s="261"/>
      <c r="B21" s="266"/>
      <c r="C21" s="255"/>
      <c r="D21" s="254"/>
      <c r="E21" s="248"/>
      <c r="F21" s="229"/>
      <c r="G21" s="229"/>
      <c r="H21" s="229"/>
      <c r="I21" s="244"/>
      <c r="J21" s="279"/>
      <c r="K21" s="278"/>
    </row>
    <row r="22" spans="1:11" ht="10.9" customHeight="1" x14ac:dyDescent="0.15">
      <c r="A22" s="261"/>
      <c r="B22" s="262">
        <v>3</v>
      </c>
      <c r="C22" s="270">
        <f>C12/C10*100</f>
        <v>99.410010440221541</v>
      </c>
      <c r="D22" s="243">
        <f t="shared" ref="D22:K22" si="3">D12/D10*100</f>
        <v>98.137629166734811</v>
      </c>
      <c r="E22" s="289">
        <f t="shared" si="3"/>
        <v>98.18239929821155</v>
      </c>
      <c r="F22" s="251">
        <f t="shared" si="3"/>
        <v>98.126247648036852</v>
      </c>
      <c r="G22" s="251">
        <f t="shared" si="3"/>
        <v>100.22090186938854</v>
      </c>
      <c r="H22" s="251">
        <f t="shared" si="3"/>
        <v>97.430025703218334</v>
      </c>
      <c r="I22" s="243">
        <f t="shared" si="3"/>
        <v>97.884198705245069</v>
      </c>
      <c r="J22" s="253">
        <f>J12/J10*100</f>
        <v>100</v>
      </c>
      <c r="K22" s="241">
        <f t="shared" si="3"/>
        <v>100</v>
      </c>
    </row>
    <row r="23" spans="1:11" ht="10.9" customHeight="1" x14ac:dyDescent="0.15">
      <c r="A23" s="85" t="s">
        <v>44</v>
      </c>
      <c r="B23" s="263"/>
      <c r="C23" s="281"/>
      <c r="D23" s="237"/>
      <c r="E23" s="234"/>
      <c r="F23" s="239"/>
      <c r="G23" s="239"/>
      <c r="H23" s="239"/>
      <c r="I23" s="237"/>
      <c r="J23" s="282"/>
      <c r="K23" s="283"/>
    </row>
    <row r="24" spans="1:11" ht="10.9" customHeight="1" x14ac:dyDescent="0.15">
      <c r="A24" s="76"/>
      <c r="B24" s="266">
        <v>29</v>
      </c>
      <c r="C24" s="269">
        <v>100</v>
      </c>
      <c r="D24" s="227">
        <v>100</v>
      </c>
      <c r="E24" s="227">
        <v>100</v>
      </c>
      <c r="F24" s="227">
        <v>100</v>
      </c>
      <c r="G24" s="227">
        <v>100</v>
      </c>
      <c r="H24" s="227">
        <v>100</v>
      </c>
      <c r="I24" s="227">
        <v>100</v>
      </c>
      <c r="J24" s="288">
        <v>100</v>
      </c>
      <c r="K24" s="285">
        <v>100</v>
      </c>
    </row>
    <row r="25" spans="1:11" ht="10.9" customHeight="1" x14ac:dyDescent="0.15">
      <c r="A25" s="261" t="s">
        <v>45</v>
      </c>
      <c r="B25" s="267"/>
      <c r="C25" s="270"/>
      <c r="D25" s="228"/>
      <c r="E25" s="228"/>
      <c r="F25" s="228"/>
      <c r="G25" s="228"/>
      <c r="H25" s="228"/>
      <c r="I25" s="228"/>
      <c r="J25" s="279"/>
      <c r="K25" s="278"/>
    </row>
    <row r="26" spans="1:11" ht="10.9" customHeight="1" x14ac:dyDescent="0.15">
      <c r="A26" s="261"/>
      <c r="B26" s="266">
        <v>30</v>
      </c>
      <c r="C26" s="255">
        <f>C6/C4*100</f>
        <v>100.04968024796923</v>
      </c>
      <c r="D26" s="236">
        <f>D6/$D$4*100</f>
        <v>101.44713691040576</v>
      </c>
      <c r="E26" s="232">
        <f>E6/$E$4*100</f>
        <v>101.81212601488521</v>
      </c>
      <c r="F26" s="235">
        <f>F6/$F$4*100</f>
        <v>101.06532121452936</v>
      </c>
      <c r="G26" s="235">
        <f>G6/$G$4*100</f>
        <v>79.139835717251316</v>
      </c>
      <c r="H26" s="235">
        <f>H6/$H$4*100</f>
        <v>98.057079932236462</v>
      </c>
      <c r="I26" s="236">
        <f>I6/$I$4*100</f>
        <v>107.61605481657388</v>
      </c>
      <c r="J26" s="279">
        <f>J6/J4*100</f>
        <v>100</v>
      </c>
      <c r="K26" s="278">
        <f>K6/K4*100</f>
        <v>100</v>
      </c>
    </row>
    <row r="27" spans="1:11" ht="10.9" customHeight="1" x14ac:dyDescent="0.15">
      <c r="A27" s="261"/>
      <c r="B27" s="267"/>
      <c r="C27" s="274"/>
      <c r="D27" s="228"/>
      <c r="E27" s="233"/>
      <c r="F27" s="231"/>
      <c r="G27" s="231"/>
      <c r="H27" s="231"/>
      <c r="I27" s="228"/>
      <c r="J27" s="286"/>
      <c r="K27" s="287"/>
    </row>
    <row r="28" spans="1:11" ht="10.9" customHeight="1" x14ac:dyDescent="0.15">
      <c r="A28" s="261"/>
      <c r="B28" s="262" t="s">
        <v>200</v>
      </c>
      <c r="C28" s="255">
        <f>C8/C4*100</f>
        <v>100.33311122787691</v>
      </c>
      <c r="D28" s="236">
        <f>D8/$D$4*100</f>
        <v>102.13036388975041</v>
      </c>
      <c r="E28" s="232">
        <f>E8/$E$4*100</f>
        <v>103.061194142627</v>
      </c>
      <c r="F28" s="235">
        <f>F8/$F$4*100</f>
        <v>97.562643344497857</v>
      </c>
      <c r="G28" s="235">
        <f>G8/$G$4*100</f>
        <v>76.5253954427412</v>
      </c>
      <c r="H28" s="235">
        <f>H8/$H$4*100</f>
        <v>96.981393423211443</v>
      </c>
      <c r="I28" s="236">
        <f>I8/$I$4*100</f>
        <v>105.21790132386495</v>
      </c>
      <c r="J28" s="279">
        <f>J8/J4*100</f>
        <v>100</v>
      </c>
      <c r="K28" s="278">
        <f>K8/K4*100</f>
        <v>100</v>
      </c>
    </row>
    <row r="29" spans="1:11" ht="10.9" customHeight="1" x14ac:dyDescent="0.15">
      <c r="A29" s="261"/>
      <c r="B29" s="266"/>
      <c r="C29" s="255"/>
      <c r="D29" s="228"/>
      <c r="E29" s="233"/>
      <c r="F29" s="231"/>
      <c r="G29" s="231"/>
      <c r="H29" s="231"/>
      <c r="I29" s="228"/>
      <c r="J29" s="279"/>
      <c r="K29" s="278"/>
    </row>
    <row r="30" spans="1:11" ht="10.9" customHeight="1" x14ac:dyDescent="0.15">
      <c r="A30" s="273" t="s">
        <v>220</v>
      </c>
      <c r="B30" s="262">
        <v>2</v>
      </c>
      <c r="C30" s="255">
        <f>C4/C10*100</f>
        <v>99.702664363263523</v>
      </c>
      <c r="D30" s="236">
        <f>D10/$D$4*100</f>
        <v>102.71243375570513</v>
      </c>
      <c r="E30" s="232">
        <f>E10/$E$4*100</f>
        <v>103.7505009472997</v>
      </c>
      <c r="F30" s="235">
        <f>F10/$F$4*100</f>
        <v>94.283700480114121</v>
      </c>
      <c r="G30" s="235">
        <f>G10/$G$4*100</f>
        <v>78.680894193117709</v>
      </c>
      <c r="H30" s="235">
        <f>H10/$H$4*100</f>
        <v>98.046857474519101</v>
      </c>
      <c r="I30" s="236">
        <f>I10/$I$4*100</f>
        <v>108.40997274353572</v>
      </c>
      <c r="J30" s="279">
        <f>J10/J4*100</f>
        <v>100</v>
      </c>
      <c r="K30" s="278">
        <f>K10/K4*100</f>
        <v>100</v>
      </c>
    </row>
    <row r="31" spans="1:11" ht="10.9" customHeight="1" x14ac:dyDescent="0.15">
      <c r="A31" s="273"/>
      <c r="B31" s="266"/>
      <c r="C31" s="255"/>
      <c r="D31" s="228"/>
      <c r="E31" s="233"/>
      <c r="F31" s="231"/>
      <c r="G31" s="231"/>
      <c r="H31" s="231"/>
      <c r="I31" s="228"/>
      <c r="J31" s="279"/>
      <c r="K31" s="278"/>
    </row>
    <row r="32" spans="1:11" ht="10.5" customHeight="1" x14ac:dyDescent="0.15">
      <c r="A32" s="273"/>
      <c r="B32" s="262">
        <v>3</v>
      </c>
      <c r="C32" s="270">
        <f>C4/C12*100</f>
        <v>100.29439079801523</v>
      </c>
      <c r="D32" s="236">
        <f t="shared" ref="D32:K32" si="4">D12/D4*100</f>
        <v>100.79954734730205</v>
      </c>
      <c r="E32" s="232">
        <f t="shared" si="4"/>
        <v>101.86473111397257</v>
      </c>
      <c r="F32" s="235">
        <f t="shared" si="4"/>
        <v>92.517057424850108</v>
      </c>
      <c r="G32" s="235">
        <f t="shared" si="4"/>
        <v>78.854701759241919</v>
      </c>
      <c r="H32" s="235">
        <f t="shared" si="4"/>
        <v>95.5270784386218</v>
      </c>
      <c r="I32" s="236">
        <f t="shared" si="4"/>
        <v>106.11623313658454</v>
      </c>
      <c r="J32" s="253">
        <f t="shared" si="4"/>
        <v>100</v>
      </c>
      <c r="K32" s="241">
        <f t="shared" si="4"/>
        <v>100</v>
      </c>
    </row>
    <row r="33" spans="1:11" ht="10.9" customHeight="1" x14ac:dyDescent="0.15">
      <c r="A33" s="85" t="s">
        <v>44</v>
      </c>
      <c r="B33" s="263"/>
      <c r="C33" s="281"/>
      <c r="D33" s="237"/>
      <c r="E33" s="234"/>
      <c r="F33" s="239"/>
      <c r="G33" s="239"/>
      <c r="H33" s="239"/>
      <c r="I33" s="237"/>
      <c r="J33" s="282"/>
      <c r="K33" s="283"/>
    </row>
    <row r="34" spans="1:11" ht="10.9" customHeight="1" x14ac:dyDescent="0.15">
      <c r="A34" s="76"/>
      <c r="B34" s="266">
        <v>29</v>
      </c>
      <c r="C34" s="268"/>
      <c r="D34" s="227">
        <v>100</v>
      </c>
      <c r="E34" s="230">
        <f>ROUND(E4/D4*100,1)</f>
        <v>83.6</v>
      </c>
      <c r="F34" s="230">
        <f>ROUND(F4/D4*100,1)</f>
        <v>5.6</v>
      </c>
      <c r="G34" s="230">
        <f>ROUND(G4/D4*100,1)</f>
        <v>1</v>
      </c>
      <c r="H34" s="230">
        <f>ROUND(H4/D4*100,1)</f>
        <v>7</v>
      </c>
      <c r="I34" s="240">
        <f>ROUND(I4/D4*100,1)</f>
        <v>2.8</v>
      </c>
      <c r="J34" s="284"/>
      <c r="K34" s="280"/>
    </row>
    <row r="35" spans="1:11" ht="10.9" customHeight="1" x14ac:dyDescent="0.15">
      <c r="A35" s="261" t="s">
        <v>46</v>
      </c>
      <c r="B35" s="267"/>
      <c r="C35" s="264"/>
      <c r="D35" s="242"/>
      <c r="E35" s="231"/>
      <c r="F35" s="231"/>
      <c r="G35" s="231"/>
      <c r="H35" s="231"/>
      <c r="I35" s="241"/>
      <c r="J35" s="258"/>
      <c r="K35" s="275"/>
    </row>
    <row r="36" spans="1:11" ht="10.9" customHeight="1" x14ac:dyDescent="0.15">
      <c r="A36" s="261"/>
      <c r="B36" s="266">
        <v>30</v>
      </c>
      <c r="C36" s="264"/>
      <c r="D36" s="236">
        <v>100</v>
      </c>
      <c r="E36" s="232">
        <f>ROUND(E6/D6*100,1)</f>
        <v>83.9</v>
      </c>
      <c r="F36" s="235">
        <f>ROUND(F6/D6*100,1)</f>
        <v>5.6</v>
      </c>
      <c r="G36" s="235">
        <f>ROUND(G6/D6*100,1)</f>
        <v>0.8</v>
      </c>
      <c r="H36" s="235">
        <f>ROUND(H6/D6*100,1)</f>
        <v>6.8</v>
      </c>
      <c r="I36" s="236">
        <f>ROUND(I6/D6*100,1)</f>
        <v>2.9</v>
      </c>
      <c r="J36" s="258"/>
      <c r="K36" s="275"/>
    </row>
    <row r="37" spans="1:11" ht="10.9" customHeight="1" x14ac:dyDescent="0.15">
      <c r="A37" s="261"/>
      <c r="B37" s="267"/>
      <c r="C37" s="264"/>
      <c r="D37" s="242"/>
      <c r="E37" s="260"/>
      <c r="F37" s="238"/>
      <c r="G37" s="238"/>
      <c r="H37" s="238"/>
      <c r="I37" s="242"/>
      <c r="J37" s="258"/>
      <c r="K37" s="275"/>
    </row>
    <row r="38" spans="1:11" ht="10.9" customHeight="1" x14ac:dyDescent="0.15">
      <c r="A38" s="261"/>
      <c r="B38" s="262" t="s">
        <v>200</v>
      </c>
      <c r="C38" s="264"/>
      <c r="D38" s="236">
        <v>100</v>
      </c>
      <c r="E38" s="232">
        <f>ROUND(E8/D8*100,1)</f>
        <v>84.4</v>
      </c>
      <c r="F38" s="235">
        <f>ROUND(F8/D8*100,1)</f>
        <v>5.4</v>
      </c>
      <c r="G38" s="235">
        <f>ROUND(G8/D8*100,1)</f>
        <v>0.7</v>
      </c>
      <c r="H38" s="235">
        <f>ROUND(H8/D8*100,1)</f>
        <v>6.6</v>
      </c>
      <c r="I38" s="236">
        <f>ROUND(I8/D8*100,1)</f>
        <v>2.9</v>
      </c>
      <c r="J38" s="258"/>
      <c r="K38" s="275"/>
    </row>
    <row r="39" spans="1:11" ht="10.9" customHeight="1" x14ac:dyDescent="0.15">
      <c r="A39" s="261"/>
      <c r="B39" s="266"/>
      <c r="C39" s="264"/>
      <c r="D39" s="242"/>
      <c r="E39" s="260"/>
      <c r="F39" s="238"/>
      <c r="G39" s="238"/>
      <c r="H39" s="238"/>
      <c r="I39" s="242"/>
      <c r="J39" s="258"/>
      <c r="K39" s="275"/>
    </row>
    <row r="40" spans="1:11" ht="10.9" customHeight="1" x14ac:dyDescent="0.15">
      <c r="A40" s="261"/>
      <c r="B40" s="262">
        <v>2</v>
      </c>
      <c r="C40" s="264"/>
      <c r="D40" s="236">
        <v>100</v>
      </c>
      <c r="E40" s="232">
        <f>ROUND(E10/D10*100,1)</f>
        <v>84.5</v>
      </c>
      <c r="F40" s="235">
        <f>ROUND(F10/D10*100,1)</f>
        <v>5.2</v>
      </c>
      <c r="G40" s="235">
        <f>ROUND(G10/D10*100,1)</f>
        <v>0.7</v>
      </c>
      <c r="H40" s="235">
        <f>ROUND(H10/D10*100,1)</f>
        <v>6.7</v>
      </c>
      <c r="I40" s="236">
        <f>ROUND(I10/D10*100,1)</f>
        <v>2.9</v>
      </c>
      <c r="J40" s="258"/>
      <c r="K40" s="275"/>
    </row>
    <row r="41" spans="1:11" ht="10.9" customHeight="1" x14ac:dyDescent="0.15">
      <c r="A41" s="261"/>
      <c r="B41" s="266"/>
      <c r="C41" s="264"/>
      <c r="D41" s="242"/>
      <c r="E41" s="260"/>
      <c r="F41" s="238"/>
      <c r="G41" s="238"/>
      <c r="H41" s="238"/>
      <c r="I41" s="242"/>
      <c r="J41" s="258"/>
      <c r="K41" s="275"/>
    </row>
    <row r="42" spans="1:11" ht="10.9" customHeight="1" x14ac:dyDescent="0.15">
      <c r="A42" s="261"/>
      <c r="B42" s="262">
        <v>3</v>
      </c>
      <c r="C42" s="264"/>
      <c r="D42" s="236">
        <v>100</v>
      </c>
      <c r="E42" s="232">
        <f>ROUND(E12/D12*100,1)</f>
        <v>84.5</v>
      </c>
      <c r="F42" s="235">
        <f>ROUND(F12/D12*100,1)</f>
        <v>5.2</v>
      </c>
      <c r="G42" s="235">
        <f>ROUND(G12/D12*100,1)</f>
        <v>0.8</v>
      </c>
      <c r="H42" s="235">
        <f>ROUND(H12/D12*100,1)</f>
        <v>6.6</v>
      </c>
      <c r="I42" s="236">
        <f>ROUND(I12/D12*100,1)</f>
        <v>2.9</v>
      </c>
      <c r="J42" s="258"/>
      <c r="K42" s="275"/>
    </row>
    <row r="43" spans="1:11" ht="10.9" customHeight="1" x14ac:dyDescent="0.15">
      <c r="A43" s="85" t="s">
        <v>47</v>
      </c>
      <c r="B43" s="263"/>
      <c r="C43" s="265"/>
      <c r="D43" s="237"/>
      <c r="E43" s="234"/>
      <c r="F43" s="239"/>
      <c r="G43" s="239"/>
      <c r="H43" s="239"/>
      <c r="I43" s="237"/>
      <c r="J43" s="277"/>
      <c r="K43" s="276"/>
    </row>
    <row r="44" spans="1:11" ht="15.75" customHeight="1" x14ac:dyDescent="0.15">
      <c r="A44" s="69" t="s">
        <v>48</v>
      </c>
    </row>
    <row r="45" spans="1:11" ht="15.75" customHeight="1" x14ac:dyDescent="0.15">
      <c r="A45" s="69" t="s">
        <v>172</v>
      </c>
    </row>
    <row r="46" spans="1:11" ht="15.75" customHeight="1" x14ac:dyDescent="0.15">
      <c r="A46" s="69" t="s">
        <v>173</v>
      </c>
    </row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</sheetData>
  <mergeCells count="215">
    <mergeCell ref="M4:M5"/>
    <mergeCell ref="B6:B7"/>
    <mergeCell ref="C6:C7"/>
    <mergeCell ref="J6:J7"/>
    <mergeCell ref="K6:K7"/>
    <mergeCell ref="K4:K5"/>
    <mergeCell ref="M6:M7"/>
    <mergeCell ref="M8:M9"/>
    <mergeCell ref="M10:M11"/>
    <mergeCell ref="I10:I11"/>
    <mergeCell ref="I6:I7"/>
    <mergeCell ref="G8:G9"/>
    <mergeCell ref="H8:H9"/>
    <mergeCell ref="I8:I9"/>
    <mergeCell ref="F10:F11"/>
    <mergeCell ref="G10:G11"/>
    <mergeCell ref="H10:H11"/>
    <mergeCell ref="D4:D5"/>
    <mergeCell ref="E4:E5"/>
    <mergeCell ref="F4:F5"/>
    <mergeCell ref="G4:G5"/>
    <mergeCell ref="H4:H5"/>
    <mergeCell ref="I4:I5"/>
    <mergeCell ref="K8:K9"/>
    <mergeCell ref="A2:A3"/>
    <mergeCell ref="J2:K2"/>
    <mergeCell ref="C2:C3"/>
    <mergeCell ref="B2:B3"/>
    <mergeCell ref="A5:A12"/>
    <mergeCell ref="B8:B9"/>
    <mergeCell ref="C8:C9"/>
    <mergeCell ref="D8:D9"/>
    <mergeCell ref="D2:D3"/>
    <mergeCell ref="E2:I2"/>
    <mergeCell ref="J4:J5"/>
    <mergeCell ref="C4:C5"/>
    <mergeCell ref="B4:B5"/>
    <mergeCell ref="D6:D7"/>
    <mergeCell ref="K14:K15"/>
    <mergeCell ref="B18:B19"/>
    <mergeCell ref="J18:J19"/>
    <mergeCell ref="K18:K19"/>
    <mergeCell ref="B16:B17"/>
    <mergeCell ref="J16:J17"/>
    <mergeCell ref="K16:K17"/>
    <mergeCell ref="B10:B11"/>
    <mergeCell ref="C10:C11"/>
    <mergeCell ref="J10:J11"/>
    <mergeCell ref="K10:K11"/>
    <mergeCell ref="B12:B13"/>
    <mergeCell ref="C12:C13"/>
    <mergeCell ref="J12:J13"/>
    <mergeCell ref="K12:K13"/>
    <mergeCell ref="F12:F13"/>
    <mergeCell ref="G12:G13"/>
    <mergeCell ref="I12:I13"/>
    <mergeCell ref="F14:F15"/>
    <mergeCell ref="G14:G15"/>
    <mergeCell ref="H14:H15"/>
    <mergeCell ref="I14:I15"/>
    <mergeCell ref="D10:D11"/>
    <mergeCell ref="D12:D13"/>
    <mergeCell ref="K24:K25"/>
    <mergeCell ref="D26:D27"/>
    <mergeCell ref="D24:D25"/>
    <mergeCell ref="F26:F27"/>
    <mergeCell ref="G26:G27"/>
    <mergeCell ref="I26:I27"/>
    <mergeCell ref="E26:E27"/>
    <mergeCell ref="C18:C19"/>
    <mergeCell ref="B22:B23"/>
    <mergeCell ref="J22:J23"/>
    <mergeCell ref="K22:K23"/>
    <mergeCell ref="B20:B21"/>
    <mergeCell ref="J20:J21"/>
    <mergeCell ref="K20:K21"/>
    <mergeCell ref="C20:C21"/>
    <mergeCell ref="C22:C23"/>
    <mergeCell ref="D18:D19"/>
    <mergeCell ref="J26:J27"/>
    <mergeCell ref="K26:K27"/>
    <mergeCell ref="I20:I21"/>
    <mergeCell ref="J24:J25"/>
    <mergeCell ref="E22:E23"/>
    <mergeCell ref="E24:E25"/>
    <mergeCell ref="D20:D21"/>
    <mergeCell ref="K30:K31"/>
    <mergeCell ref="B28:B29"/>
    <mergeCell ref="J28:J29"/>
    <mergeCell ref="K28:K29"/>
    <mergeCell ref="K34:K35"/>
    <mergeCell ref="B32:B33"/>
    <mergeCell ref="C32:C33"/>
    <mergeCell ref="J32:J33"/>
    <mergeCell ref="K32:K33"/>
    <mergeCell ref="D28:D29"/>
    <mergeCell ref="G30:G31"/>
    <mergeCell ref="H30:H31"/>
    <mergeCell ref="I30:I31"/>
    <mergeCell ref="F32:F33"/>
    <mergeCell ref="G32:G33"/>
    <mergeCell ref="H32:H33"/>
    <mergeCell ref="I32:I33"/>
    <mergeCell ref="F30:F31"/>
    <mergeCell ref="J34:J35"/>
    <mergeCell ref="J30:J31"/>
    <mergeCell ref="D30:D31"/>
    <mergeCell ref="D32:D33"/>
    <mergeCell ref="D34:D35"/>
    <mergeCell ref="F34:F35"/>
    <mergeCell ref="K38:K39"/>
    <mergeCell ref="B36:B37"/>
    <mergeCell ref="C36:C37"/>
    <mergeCell ref="J36:J37"/>
    <mergeCell ref="K36:K37"/>
    <mergeCell ref="K42:K43"/>
    <mergeCell ref="B40:B41"/>
    <mergeCell ref="C40:C41"/>
    <mergeCell ref="J40:J41"/>
    <mergeCell ref="K40:K41"/>
    <mergeCell ref="J42:J43"/>
    <mergeCell ref="J38:J39"/>
    <mergeCell ref="D36:D37"/>
    <mergeCell ref="D38:D39"/>
    <mergeCell ref="D40:D41"/>
    <mergeCell ref="D42:D43"/>
    <mergeCell ref="E42:E43"/>
    <mergeCell ref="F36:F37"/>
    <mergeCell ref="F38:F39"/>
    <mergeCell ref="F40:F41"/>
    <mergeCell ref="F42:F43"/>
    <mergeCell ref="E36:E37"/>
    <mergeCell ref="E38:E39"/>
    <mergeCell ref="E40:E41"/>
    <mergeCell ref="A15:A22"/>
    <mergeCell ref="B42:B43"/>
    <mergeCell ref="C42:C43"/>
    <mergeCell ref="B38:B39"/>
    <mergeCell ref="C38:C39"/>
    <mergeCell ref="B34:B35"/>
    <mergeCell ref="C34:C35"/>
    <mergeCell ref="B30:B31"/>
    <mergeCell ref="B26:B27"/>
    <mergeCell ref="B24:B25"/>
    <mergeCell ref="C24:C25"/>
    <mergeCell ref="B14:B15"/>
    <mergeCell ref="C14:C15"/>
    <mergeCell ref="A35:A42"/>
    <mergeCell ref="A25:A29"/>
    <mergeCell ref="A30:A32"/>
    <mergeCell ref="C26:C27"/>
    <mergeCell ref="C28:C29"/>
    <mergeCell ref="C30:C31"/>
    <mergeCell ref="C16:C17"/>
    <mergeCell ref="J14:J15"/>
    <mergeCell ref="J8:J9"/>
    <mergeCell ref="E14:E15"/>
    <mergeCell ref="G6:G7"/>
    <mergeCell ref="H6:H7"/>
    <mergeCell ref="F6:F7"/>
    <mergeCell ref="E6:E7"/>
    <mergeCell ref="E8:E9"/>
    <mergeCell ref="F8:F9"/>
    <mergeCell ref="D22:D23"/>
    <mergeCell ref="G18:G19"/>
    <mergeCell ref="H18:H19"/>
    <mergeCell ref="I18:I19"/>
    <mergeCell ref="F20:F21"/>
    <mergeCell ref="G20:G21"/>
    <mergeCell ref="H20:H21"/>
    <mergeCell ref="E10:E11"/>
    <mergeCell ref="E12:E13"/>
    <mergeCell ref="E16:E17"/>
    <mergeCell ref="E18:E19"/>
    <mergeCell ref="E20:E21"/>
    <mergeCell ref="H12:H13"/>
    <mergeCell ref="F22:F23"/>
    <mergeCell ref="G22:G23"/>
    <mergeCell ref="H22:H23"/>
    <mergeCell ref="I22:I23"/>
    <mergeCell ref="D14:D15"/>
    <mergeCell ref="D16:D17"/>
    <mergeCell ref="F16:F17"/>
    <mergeCell ref="G16:G17"/>
    <mergeCell ref="H16:H17"/>
    <mergeCell ref="I16:I17"/>
    <mergeCell ref="I42:I43"/>
    <mergeCell ref="G34:G35"/>
    <mergeCell ref="G36:G37"/>
    <mergeCell ref="G38:G39"/>
    <mergeCell ref="G40:G41"/>
    <mergeCell ref="G42:G43"/>
    <mergeCell ref="H34:H35"/>
    <mergeCell ref="H36:H37"/>
    <mergeCell ref="H38:H39"/>
    <mergeCell ref="H40:H41"/>
    <mergeCell ref="H42:H43"/>
    <mergeCell ref="I34:I35"/>
    <mergeCell ref="I36:I37"/>
    <mergeCell ref="I38:I39"/>
    <mergeCell ref="I40:I41"/>
    <mergeCell ref="F24:F25"/>
    <mergeCell ref="G24:G25"/>
    <mergeCell ref="H24:H25"/>
    <mergeCell ref="I24:I25"/>
    <mergeCell ref="F18:F19"/>
    <mergeCell ref="E34:E35"/>
    <mergeCell ref="E28:E29"/>
    <mergeCell ref="E30:E31"/>
    <mergeCell ref="E32:E33"/>
    <mergeCell ref="G28:G29"/>
    <mergeCell ref="H28:H29"/>
    <mergeCell ref="I28:I29"/>
    <mergeCell ref="H26:H27"/>
    <mergeCell ref="F28:F29"/>
  </mergeCells>
  <phoneticPr fontId="2"/>
  <pageMargins left="0.59055118110236227" right="0.23622047244094491" top="0.59055118110236227" bottom="0.59055118110236227" header="0.51181102362204722" footer="0.31496062992125984"/>
  <pageSetup paperSize="9" firstPageNumber="3" orientation="landscape" r:id="rId1"/>
  <headerFooter alignWithMargins="0">
    <oddFooter>&amp;C&amp;10 19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W33"/>
  <sheetViews>
    <sheetView view="pageBreakPreview" zoomScaleNormal="100" zoomScaleSheetLayoutView="100" workbookViewId="0">
      <selection activeCell="G25" sqref="G25:K25"/>
    </sheetView>
  </sheetViews>
  <sheetFormatPr defaultColWidth="2.75" defaultRowHeight="22.15" customHeight="1" x14ac:dyDescent="0.15"/>
  <cols>
    <col min="1" max="8" width="2.75" style="1"/>
    <col min="9" max="9" width="2.75" style="1" customWidth="1"/>
    <col min="10" max="16384" width="2.75" style="1"/>
  </cols>
  <sheetData>
    <row r="1" spans="1:49" ht="19.899999999999999" customHeight="1" x14ac:dyDescent="0.15">
      <c r="A1" s="190" t="s">
        <v>49</v>
      </c>
    </row>
    <row r="2" spans="1:49" ht="19.899999999999999" customHeight="1" x14ac:dyDescent="0.15"/>
    <row r="3" spans="1:49" ht="19.899999999999999" customHeight="1" x14ac:dyDescent="0.15">
      <c r="A3" s="186" t="s">
        <v>164</v>
      </c>
    </row>
    <row r="4" spans="1:49" ht="25.15" customHeight="1" x14ac:dyDescent="0.15">
      <c r="A4" s="338" t="s">
        <v>50</v>
      </c>
      <c r="B4" s="339"/>
      <c r="C4" s="339"/>
      <c r="D4" s="340"/>
      <c r="E4" s="360" t="s">
        <v>213</v>
      </c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2"/>
      <c r="W4" s="338" t="s">
        <v>221</v>
      </c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N4" s="340"/>
      <c r="AO4" s="359" t="s">
        <v>51</v>
      </c>
      <c r="AP4" s="339"/>
      <c r="AQ4" s="339"/>
      <c r="AR4" s="339"/>
      <c r="AS4" s="339"/>
      <c r="AT4" s="339"/>
      <c r="AU4" s="339"/>
      <c r="AV4" s="339"/>
      <c r="AW4" s="340"/>
    </row>
    <row r="5" spans="1:49" ht="12.4" customHeight="1" x14ac:dyDescent="0.15">
      <c r="A5" s="341"/>
      <c r="B5" s="335"/>
      <c r="C5" s="335"/>
      <c r="D5" s="342"/>
      <c r="E5" s="373" t="s">
        <v>52</v>
      </c>
      <c r="F5" s="374"/>
      <c r="G5" s="374"/>
      <c r="H5" s="374"/>
      <c r="I5" s="374"/>
      <c r="J5" s="374"/>
      <c r="K5" s="374" t="s">
        <v>53</v>
      </c>
      <c r="L5" s="374"/>
      <c r="M5" s="374"/>
      <c r="N5" s="374"/>
      <c r="O5" s="374"/>
      <c r="P5" s="374"/>
      <c r="Q5" s="374" t="s">
        <v>54</v>
      </c>
      <c r="R5" s="374"/>
      <c r="S5" s="374"/>
      <c r="T5" s="374"/>
      <c r="U5" s="374"/>
      <c r="V5" s="375"/>
      <c r="W5" s="373" t="s">
        <v>52</v>
      </c>
      <c r="X5" s="374"/>
      <c r="Y5" s="374"/>
      <c r="Z5" s="374"/>
      <c r="AA5" s="374"/>
      <c r="AB5" s="374"/>
      <c r="AC5" s="374" t="s">
        <v>53</v>
      </c>
      <c r="AD5" s="374"/>
      <c r="AE5" s="374"/>
      <c r="AF5" s="374"/>
      <c r="AG5" s="374"/>
      <c r="AH5" s="374"/>
      <c r="AI5" s="374" t="s">
        <v>54</v>
      </c>
      <c r="AJ5" s="374"/>
      <c r="AK5" s="374"/>
      <c r="AL5" s="374"/>
      <c r="AM5" s="374"/>
      <c r="AN5" s="375"/>
      <c r="AO5" s="334" t="s">
        <v>55</v>
      </c>
      <c r="AP5" s="335"/>
      <c r="AQ5" s="335"/>
      <c r="AR5" s="335" t="s">
        <v>56</v>
      </c>
      <c r="AS5" s="335"/>
      <c r="AT5" s="335"/>
      <c r="AU5" s="335" t="s">
        <v>57</v>
      </c>
      <c r="AV5" s="335"/>
      <c r="AW5" s="342"/>
    </row>
    <row r="6" spans="1:49" ht="12.4" customHeight="1" x14ac:dyDescent="0.15">
      <c r="A6" s="343"/>
      <c r="B6" s="337"/>
      <c r="C6" s="337"/>
      <c r="D6" s="344"/>
      <c r="E6" s="372" t="s">
        <v>198</v>
      </c>
      <c r="F6" s="328"/>
      <c r="G6" s="328"/>
      <c r="H6" s="328"/>
      <c r="I6" s="328"/>
      <c r="J6" s="328"/>
      <c r="K6" s="328" t="s">
        <v>75</v>
      </c>
      <c r="L6" s="328"/>
      <c r="M6" s="328"/>
      <c r="N6" s="328"/>
      <c r="O6" s="328"/>
      <c r="P6" s="328"/>
      <c r="Q6" s="328" t="s">
        <v>76</v>
      </c>
      <c r="R6" s="328"/>
      <c r="S6" s="328"/>
      <c r="T6" s="328"/>
      <c r="U6" s="328"/>
      <c r="V6" s="329"/>
      <c r="W6" s="372" t="s">
        <v>58</v>
      </c>
      <c r="X6" s="328"/>
      <c r="Y6" s="328"/>
      <c r="Z6" s="328"/>
      <c r="AA6" s="328"/>
      <c r="AB6" s="328"/>
      <c r="AC6" s="328" t="s">
        <v>59</v>
      </c>
      <c r="AD6" s="328"/>
      <c r="AE6" s="328"/>
      <c r="AF6" s="328"/>
      <c r="AG6" s="328"/>
      <c r="AH6" s="328"/>
      <c r="AI6" s="328" t="s">
        <v>60</v>
      </c>
      <c r="AJ6" s="328"/>
      <c r="AK6" s="328"/>
      <c r="AL6" s="328"/>
      <c r="AM6" s="328"/>
      <c r="AN6" s="329"/>
      <c r="AO6" s="336"/>
      <c r="AP6" s="337"/>
      <c r="AQ6" s="337"/>
      <c r="AR6" s="337"/>
      <c r="AS6" s="337"/>
      <c r="AT6" s="337"/>
      <c r="AU6" s="337"/>
      <c r="AV6" s="337"/>
      <c r="AW6" s="344"/>
    </row>
    <row r="7" spans="1:49" ht="25.15" customHeight="1" x14ac:dyDescent="0.15">
      <c r="A7" s="348" t="s">
        <v>61</v>
      </c>
      <c r="B7" s="351" t="s">
        <v>62</v>
      </c>
      <c r="C7" s="351"/>
      <c r="D7" s="352"/>
      <c r="E7" s="353">
        <v>403384</v>
      </c>
      <c r="F7" s="354"/>
      <c r="G7" s="354"/>
      <c r="H7" s="354"/>
      <c r="I7" s="354"/>
      <c r="J7" s="354"/>
      <c r="K7" s="355">
        <v>81214</v>
      </c>
      <c r="L7" s="356"/>
      <c r="M7" s="356"/>
      <c r="N7" s="356"/>
      <c r="O7" s="356"/>
      <c r="P7" s="357"/>
      <c r="Q7" s="356">
        <v>322170</v>
      </c>
      <c r="R7" s="356"/>
      <c r="S7" s="356"/>
      <c r="T7" s="356"/>
      <c r="U7" s="356"/>
      <c r="V7" s="358"/>
      <c r="W7" s="353">
        <v>404053</v>
      </c>
      <c r="X7" s="354"/>
      <c r="Y7" s="354"/>
      <c r="Z7" s="354"/>
      <c r="AA7" s="354"/>
      <c r="AB7" s="354"/>
      <c r="AC7" s="355">
        <v>81627</v>
      </c>
      <c r="AD7" s="356"/>
      <c r="AE7" s="356"/>
      <c r="AF7" s="356"/>
      <c r="AG7" s="356"/>
      <c r="AH7" s="357"/>
      <c r="AI7" s="356">
        <v>322426</v>
      </c>
      <c r="AJ7" s="356"/>
      <c r="AK7" s="356"/>
      <c r="AL7" s="356"/>
      <c r="AM7" s="356"/>
      <c r="AN7" s="358"/>
      <c r="AO7" s="369">
        <f t="shared" ref="AO7:AO15" si="0">W7/E7*100</f>
        <v>100.16584693493049</v>
      </c>
      <c r="AP7" s="370"/>
      <c r="AQ7" s="370"/>
      <c r="AR7" s="370">
        <f t="shared" ref="AR7:AR15" si="1">AC7/K7*100</f>
        <v>100.50853301154974</v>
      </c>
      <c r="AS7" s="370"/>
      <c r="AT7" s="370"/>
      <c r="AU7" s="370">
        <f t="shared" ref="AU7:AU15" si="2">AI7/Q7*100</f>
        <v>100.07946115404911</v>
      </c>
      <c r="AV7" s="370"/>
      <c r="AW7" s="371"/>
    </row>
    <row r="8" spans="1:49" ht="25.15" customHeight="1" x14ac:dyDescent="0.15">
      <c r="A8" s="349"/>
      <c r="B8" s="378" t="s">
        <v>63</v>
      </c>
      <c r="C8" s="378"/>
      <c r="D8" s="379"/>
      <c r="E8" s="380">
        <v>108572</v>
      </c>
      <c r="F8" s="381"/>
      <c r="G8" s="381"/>
      <c r="H8" s="381"/>
      <c r="I8" s="381"/>
      <c r="J8" s="381"/>
      <c r="K8" s="363">
        <v>32640</v>
      </c>
      <c r="L8" s="364"/>
      <c r="M8" s="364"/>
      <c r="N8" s="364"/>
      <c r="O8" s="364"/>
      <c r="P8" s="365"/>
      <c r="Q8" s="364">
        <v>75932</v>
      </c>
      <c r="R8" s="364"/>
      <c r="S8" s="364"/>
      <c r="T8" s="364"/>
      <c r="U8" s="364"/>
      <c r="V8" s="366"/>
      <c r="W8" s="380">
        <v>108541</v>
      </c>
      <c r="X8" s="381"/>
      <c r="Y8" s="381"/>
      <c r="Z8" s="381"/>
      <c r="AA8" s="381"/>
      <c r="AB8" s="381"/>
      <c r="AC8" s="363">
        <v>33104</v>
      </c>
      <c r="AD8" s="364"/>
      <c r="AE8" s="364"/>
      <c r="AF8" s="364"/>
      <c r="AG8" s="364"/>
      <c r="AH8" s="365"/>
      <c r="AI8" s="364">
        <v>75437</v>
      </c>
      <c r="AJ8" s="364"/>
      <c r="AK8" s="364"/>
      <c r="AL8" s="364"/>
      <c r="AM8" s="364"/>
      <c r="AN8" s="366"/>
      <c r="AO8" s="367">
        <f t="shared" si="0"/>
        <v>99.971447518697261</v>
      </c>
      <c r="AP8" s="368"/>
      <c r="AQ8" s="368"/>
      <c r="AR8" s="368">
        <f t="shared" si="1"/>
        <v>101.42156862745098</v>
      </c>
      <c r="AS8" s="368"/>
      <c r="AT8" s="368"/>
      <c r="AU8" s="368">
        <f t="shared" si="2"/>
        <v>99.348100932413203</v>
      </c>
      <c r="AV8" s="368"/>
      <c r="AW8" s="383"/>
    </row>
    <row r="9" spans="1:49" ht="25.15" customHeight="1" x14ac:dyDescent="0.15">
      <c r="A9" s="350"/>
      <c r="B9" s="330" t="s">
        <v>64</v>
      </c>
      <c r="C9" s="330"/>
      <c r="D9" s="331"/>
      <c r="E9" s="332">
        <v>511956</v>
      </c>
      <c r="F9" s="333"/>
      <c r="G9" s="333"/>
      <c r="H9" s="333"/>
      <c r="I9" s="333"/>
      <c r="J9" s="333"/>
      <c r="K9" s="345">
        <v>113854</v>
      </c>
      <c r="L9" s="333"/>
      <c r="M9" s="333"/>
      <c r="N9" s="333"/>
      <c r="O9" s="333"/>
      <c r="P9" s="346"/>
      <c r="Q9" s="333">
        <v>398102</v>
      </c>
      <c r="R9" s="333"/>
      <c r="S9" s="333"/>
      <c r="T9" s="333"/>
      <c r="U9" s="333"/>
      <c r="V9" s="347"/>
      <c r="W9" s="332">
        <f>SUM(W7:AB8)</f>
        <v>512594</v>
      </c>
      <c r="X9" s="333"/>
      <c r="Y9" s="333"/>
      <c r="Z9" s="333"/>
      <c r="AA9" s="333"/>
      <c r="AB9" s="333"/>
      <c r="AC9" s="345">
        <f>SUM(AC7:AH8)</f>
        <v>114731</v>
      </c>
      <c r="AD9" s="333"/>
      <c r="AE9" s="333"/>
      <c r="AF9" s="333"/>
      <c r="AG9" s="333"/>
      <c r="AH9" s="346"/>
      <c r="AI9" s="345">
        <f>SUM(AI7:AN8)</f>
        <v>397863</v>
      </c>
      <c r="AJ9" s="333"/>
      <c r="AK9" s="333"/>
      <c r="AL9" s="333"/>
      <c r="AM9" s="333"/>
      <c r="AN9" s="347"/>
      <c r="AO9" s="382">
        <f t="shared" si="0"/>
        <v>100.12462008453851</v>
      </c>
      <c r="AP9" s="376"/>
      <c r="AQ9" s="376"/>
      <c r="AR9" s="376">
        <f t="shared" si="1"/>
        <v>100.77028475064556</v>
      </c>
      <c r="AS9" s="376"/>
      <c r="AT9" s="376"/>
      <c r="AU9" s="376">
        <f t="shared" si="2"/>
        <v>99.939965134563508</v>
      </c>
      <c r="AV9" s="376"/>
      <c r="AW9" s="377"/>
    </row>
    <row r="10" spans="1:49" ht="25.15" customHeight="1" x14ac:dyDescent="0.15">
      <c r="A10" s="348" t="s">
        <v>65</v>
      </c>
      <c r="B10" s="351" t="s">
        <v>62</v>
      </c>
      <c r="C10" s="351"/>
      <c r="D10" s="352"/>
      <c r="E10" s="353">
        <v>372488</v>
      </c>
      <c r="F10" s="354"/>
      <c r="G10" s="354"/>
      <c r="H10" s="354"/>
      <c r="I10" s="354"/>
      <c r="J10" s="354"/>
      <c r="K10" s="355">
        <v>27934</v>
      </c>
      <c r="L10" s="356"/>
      <c r="M10" s="356"/>
      <c r="N10" s="356"/>
      <c r="O10" s="356"/>
      <c r="P10" s="357"/>
      <c r="Q10" s="356">
        <v>344554</v>
      </c>
      <c r="R10" s="356"/>
      <c r="S10" s="356"/>
      <c r="T10" s="356"/>
      <c r="U10" s="356"/>
      <c r="V10" s="358"/>
      <c r="W10" s="353">
        <v>373789</v>
      </c>
      <c r="X10" s="354"/>
      <c r="Y10" s="354"/>
      <c r="Z10" s="354"/>
      <c r="AA10" s="354"/>
      <c r="AB10" s="354"/>
      <c r="AC10" s="355">
        <v>28661</v>
      </c>
      <c r="AD10" s="356"/>
      <c r="AE10" s="356"/>
      <c r="AF10" s="356"/>
      <c r="AG10" s="356"/>
      <c r="AH10" s="357"/>
      <c r="AI10" s="356">
        <v>345128</v>
      </c>
      <c r="AJ10" s="356"/>
      <c r="AK10" s="356"/>
      <c r="AL10" s="356"/>
      <c r="AM10" s="356"/>
      <c r="AN10" s="358"/>
      <c r="AO10" s="369">
        <f t="shared" si="0"/>
        <v>100.34927299671399</v>
      </c>
      <c r="AP10" s="370"/>
      <c r="AQ10" s="370"/>
      <c r="AR10" s="370">
        <f t="shared" si="1"/>
        <v>102.60256318464953</v>
      </c>
      <c r="AS10" s="370"/>
      <c r="AT10" s="370"/>
      <c r="AU10" s="370">
        <f t="shared" si="2"/>
        <v>100.16659217423103</v>
      </c>
      <c r="AV10" s="370"/>
      <c r="AW10" s="371"/>
    </row>
    <row r="11" spans="1:49" ht="25.15" customHeight="1" x14ac:dyDescent="0.15">
      <c r="A11" s="349"/>
      <c r="B11" s="378" t="s">
        <v>63</v>
      </c>
      <c r="C11" s="378"/>
      <c r="D11" s="379"/>
      <c r="E11" s="380">
        <v>90528</v>
      </c>
      <c r="F11" s="381"/>
      <c r="G11" s="381"/>
      <c r="H11" s="381"/>
      <c r="I11" s="381"/>
      <c r="J11" s="381"/>
      <c r="K11" s="363">
        <v>9402</v>
      </c>
      <c r="L11" s="364"/>
      <c r="M11" s="364"/>
      <c r="N11" s="364"/>
      <c r="O11" s="364"/>
      <c r="P11" s="365"/>
      <c r="Q11" s="364">
        <v>81126</v>
      </c>
      <c r="R11" s="364"/>
      <c r="S11" s="364"/>
      <c r="T11" s="364"/>
      <c r="U11" s="364"/>
      <c r="V11" s="366"/>
      <c r="W11" s="380">
        <v>90673</v>
      </c>
      <c r="X11" s="381"/>
      <c r="Y11" s="381"/>
      <c r="Z11" s="381"/>
      <c r="AA11" s="381"/>
      <c r="AB11" s="381"/>
      <c r="AC11" s="363">
        <v>9464</v>
      </c>
      <c r="AD11" s="364"/>
      <c r="AE11" s="364"/>
      <c r="AF11" s="364"/>
      <c r="AG11" s="364"/>
      <c r="AH11" s="365"/>
      <c r="AI11" s="364">
        <v>81209</v>
      </c>
      <c r="AJ11" s="364"/>
      <c r="AK11" s="364"/>
      <c r="AL11" s="364"/>
      <c r="AM11" s="364"/>
      <c r="AN11" s="366"/>
      <c r="AO11" s="367">
        <f t="shared" si="0"/>
        <v>100.16017143867091</v>
      </c>
      <c r="AP11" s="368"/>
      <c r="AQ11" s="368"/>
      <c r="AR11" s="368">
        <f t="shared" si="1"/>
        <v>100.65943416294405</v>
      </c>
      <c r="AS11" s="368"/>
      <c r="AT11" s="368"/>
      <c r="AU11" s="368">
        <f t="shared" si="2"/>
        <v>100.1023099869339</v>
      </c>
      <c r="AV11" s="368"/>
      <c r="AW11" s="383"/>
    </row>
    <row r="12" spans="1:49" ht="25.15" customHeight="1" x14ac:dyDescent="0.15">
      <c r="A12" s="350"/>
      <c r="B12" s="330" t="s">
        <v>64</v>
      </c>
      <c r="C12" s="330"/>
      <c r="D12" s="331"/>
      <c r="E12" s="332">
        <v>463016</v>
      </c>
      <c r="F12" s="333"/>
      <c r="G12" s="333"/>
      <c r="H12" s="333"/>
      <c r="I12" s="333"/>
      <c r="J12" s="333"/>
      <c r="K12" s="345">
        <v>37336</v>
      </c>
      <c r="L12" s="333"/>
      <c r="M12" s="333"/>
      <c r="N12" s="333"/>
      <c r="O12" s="333"/>
      <c r="P12" s="346"/>
      <c r="Q12" s="333">
        <v>425680</v>
      </c>
      <c r="R12" s="333"/>
      <c r="S12" s="333"/>
      <c r="T12" s="333"/>
      <c r="U12" s="333"/>
      <c r="V12" s="347"/>
      <c r="W12" s="332">
        <f>SUM(W10:AB11)</f>
        <v>464462</v>
      </c>
      <c r="X12" s="333"/>
      <c r="Y12" s="333"/>
      <c r="Z12" s="333"/>
      <c r="AA12" s="333"/>
      <c r="AB12" s="333"/>
      <c r="AC12" s="345">
        <f>SUM(AC10:AH11)</f>
        <v>38125</v>
      </c>
      <c r="AD12" s="333"/>
      <c r="AE12" s="333"/>
      <c r="AF12" s="333"/>
      <c r="AG12" s="333"/>
      <c r="AH12" s="346"/>
      <c r="AI12" s="345">
        <f>SUM(AI10:AN11)</f>
        <v>426337</v>
      </c>
      <c r="AJ12" s="333"/>
      <c r="AK12" s="333"/>
      <c r="AL12" s="333"/>
      <c r="AM12" s="333"/>
      <c r="AN12" s="347"/>
      <c r="AO12" s="382">
        <f t="shared" si="0"/>
        <v>100.31230022288646</v>
      </c>
      <c r="AP12" s="376"/>
      <c r="AQ12" s="376"/>
      <c r="AR12" s="376">
        <f t="shared" si="1"/>
        <v>102.11324191129205</v>
      </c>
      <c r="AS12" s="376"/>
      <c r="AT12" s="376"/>
      <c r="AU12" s="376">
        <f t="shared" si="2"/>
        <v>100.15434128923135</v>
      </c>
      <c r="AV12" s="376"/>
      <c r="AW12" s="377"/>
    </row>
    <row r="13" spans="1:49" ht="25.15" customHeight="1" x14ac:dyDescent="0.15">
      <c r="A13" s="389" t="s">
        <v>66</v>
      </c>
      <c r="B13" s="387" t="s">
        <v>62</v>
      </c>
      <c r="C13" s="387"/>
      <c r="D13" s="388"/>
      <c r="E13" s="353">
        <v>47156</v>
      </c>
      <c r="F13" s="354"/>
      <c r="G13" s="354"/>
      <c r="H13" s="354"/>
      <c r="I13" s="354"/>
      <c r="J13" s="354"/>
      <c r="K13" s="355">
        <v>32576</v>
      </c>
      <c r="L13" s="356"/>
      <c r="M13" s="356"/>
      <c r="N13" s="356"/>
      <c r="O13" s="356"/>
      <c r="P13" s="357"/>
      <c r="Q13" s="356">
        <v>14580</v>
      </c>
      <c r="R13" s="356"/>
      <c r="S13" s="356"/>
      <c r="T13" s="356"/>
      <c r="U13" s="356"/>
      <c r="V13" s="358"/>
      <c r="W13" s="353">
        <v>47197</v>
      </c>
      <c r="X13" s="354"/>
      <c r="Y13" s="354"/>
      <c r="Z13" s="354"/>
      <c r="AA13" s="354"/>
      <c r="AB13" s="354"/>
      <c r="AC13" s="355">
        <v>33507</v>
      </c>
      <c r="AD13" s="356"/>
      <c r="AE13" s="356"/>
      <c r="AF13" s="356"/>
      <c r="AG13" s="356"/>
      <c r="AH13" s="357"/>
      <c r="AI13" s="356">
        <v>13690</v>
      </c>
      <c r="AJ13" s="356"/>
      <c r="AK13" s="356"/>
      <c r="AL13" s="356"/>
      <c r="AM13" s="356"/>
      <c r="AN13" s="358"/>
      <c r="AO13" s="384">
        <f t="shared" si="0"/>
        <v>100.08694545762999</v>
      </c>
      <c r="AP13" s="385"/>
      <c r="AQ13" s="385"/>
      <c r="AR13" s="385">
        <f t="shared" si="1"/>
        <v>102.85793222003929</v>
      </c>
      <c r="AS13" s="385"/>
      <c r="AT13" s="385"/>
      <c r="AU13" s="385">
        <f t="shared" si="2"/>
        <v>93.895747599451312</v>
      </c>
      <c r="AV13" s="385"/>
      <c r="AW13" s="386"/>
    </row>
    <row r="14" spans="1:49" ht="25.15" customHeight="1" x14ac:dyDescent="0.15">
      <c r="A14" s="349"/>
      <c r="B14" s="378" t="s">
        <v>63</v>
      </c>
      <c r="C14" s="378"/>
      <c r="D14" s="379"/>
      <c r="E14" s="380">
        <v>12776</v>
      </c>
      <c r="F14" s="381"/>
      <c r="G14" s="381"/>
      <c r="H14" s="381"/>
      <c r="I14" s="381"/>
      <c r="J14" s="381"/>
      <c r="K14" s="363">
        <v>8725</v>
      </c>
      <c r="L14" s="364"/>
      <c r="M14" s="364"/>
      <c r="N14" s="364"/>
      <c r="O14" s="364"/>
      <c r="P14" s="365"/>
      <c r="Q14" s="364">
        <v>4051</v>
      </c>
      <c r="R14" s="364"/>
      <c r="S14" s="364"/>
      <c r="T14" s="364"/>
      <c r="U14" s="364"/>
      <c r="V14" s="366"/>
      <c r="W14" s="380">
        <v>12784</v>
      </c>
      <c r="X14" s="381"/>
      <c r="Y14" s="381"/>
      <c r="Z14" s="381"/>
      <c r="AA14" s="381"/>
      <c r="AB14" s="381"/>
      <c r="AC14" s="363">
        <v>8851</v>
      </c>
      <c r="AD14" s="364"/>
      <c r="AE14" s="364"/>
      <c r="AF14" s="364"/>
      <c r="AG14" s="364"/>
      <c r="AH14" s="365"/>
      <c r="AI14" s="364">
        <v>3933</v>
      </c>
      <c r="AJ14" s="364"/>
      <c r="AK14" s="364"/>
      <c r="AL14" s="364"/>
      <c r="AM14" s="364"/>
      <c r="AN14" s="366"/>
      <c r="AO14" s="367">
        <f t="shared" si="0"/>
        <v>100.06261740763934</v>
      </c>
      <c r="AP14" s="368"/>
      <c r="AQ14" s="368"/>
      <c r="AR14" s="368">
        <f t="shared" si="1"/>
        <v>101.44412607449857</v>
      </c>
      <c r="AS14" s="368"/>
      <c r="AT14" s="368"/>
      <c r="AU14" s="368">
        <f t="shared" si="2"/>
        <v>97.087138978030112</v>
      </c>
      <c r="AV14" s="368"/>
      <c r="AW14" s="383"/>
    </row>
    <row r="15" spans="1:49" ht="25.15" customHeight="1" x14ac:dyDescent="0.15">
      <c r="A15" s="350"/>
      <c r="B15" s="330" t="s">
        <v>64</v>
      </c>
      <c r="C15" s="330"/>
      <c r="D15" s="331"/>
      <c r="E15" s="332">
        <v>59932</v>
      </c>
      <c r="F15" s="333"/>
      <c r="G15" s="333"/>
      <c r="H15" s="333"/>
      <c r="I15" s="333"/>
      <c r="J15" s="333"/>
      <c r="K15" s="345">
        <v>41301</v>
      </c>
      <c r="L15" s="333"/>
      <c r="M15" s="333"/>
      <c r="N15" s="333"/>
      <c r="O15" s="333"/>
      <c r="P15" s="346"/>
      <c r="Q15" s="333">
        <v>18631</v>
      </c>
      <c r="R15" s="333"/>
      <c r="S15" s="333"/>
      <c r="T15" s="333"/>
      <c r="U15" s="333"/>
      <c r="V15" s="347"/>
      <c r="W15" s="332">
        <f>SUM(W13:AB14)</f>
        <v>59981</v>
      </c>
      <c r="X15" s="333"/>
      <c r="Y15" s="333"/>
      <c r="Z15" s="333"/>
      <c r="AA15" s="333"/>
      <c r="AB15" s="333"/>
      <c r="AC15" s="345">
        <f>SUM(AC13:AH14)</f>
        <v>42358</v>
      </c>
      <c r="AD15" s="333"/>
      <c r="AE15" s="333"/>
      <c r="AF15" s="333"/>
      <c r="AG15" s="333"/>
      <c r="AH15" s="346"/>
      <c r="AI15" s="345">
        <f>SUM(AI13:AN14)</f>
        <v>17623</v>
      </c>
      <c r="AJ15" s="333"/>
      <c r="AK15" s="333"/>
      <c r="AL15" s="333"/>
      <c r="AM15" s="333"/>
      <c r="AN15" s="347"/>
      <c r="AO15" s="382">
        <f t="shared" si="0"/>
        <v>100.08175932723753</v>
      </c>
      <c r="AP15" s="376"/>
      <c r="AQ15" s="376"/>
      <c r="AR15" s="376">
        <f t="shared" si="1"/>
        <v>102.55926006634222</v>
      </c>
      <c r="AS15" s="376"/>
      <c r="AT15" s="376"/>
      <c r="AU15" s="376">
        <f t="shared" si="2"/>
        <v>94.589662390639262</v>
      </c>
      <c r="AV15" s="376"/>
      <c r="AW15" s="377"/>
    </row>
    <row r="16" spans="1:49" ht="19.899999999999999" customHeight="1" x14ac:dyDescent="0.15">
      <c r="A16" s="106"/>
      <c r="B16" s="36"/>
      <c r="C16" s="36"/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</row>
    <row r="17" spans="1:49" ht="19.899999999999999" customHeight="1" x14ac:dyDescent="0.15">
      <c r="A17" s="186" t="s">
        <v>165</v>
      </c>
    </row>
    <row r="18" spans="1:49" ht="25.15" customHeight="1" x14ac:dyDescent="0.15">
      <c r="A18" s="338" t="s">
        <v>67</v>
      </c>
      <c r="B18" s="339"/>
      <c r="C18" s="339"/>
      <c r="D18" s="339"/>
      <c r="E18" s="339"/>
      <c r="F18" s="340"/>
      <c r="G18" s="359" t="s">
        <v>68</v>
      </c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339"/>
      <c r="V18" s="339"/>
      <c r="W18" s="339"/>
      <c r="X18" s="339"/>
      <c r="Y18" s="339"/>
      <c r="Z18" s="339"/>
      <c r="AA18" s="339"/>
      <c r="AB18" s="339"/>
      <c r="AC18" s="339"/>
      <c r="AD18" s="339"/>
      <c r="AE18" s="339"/>
      <c r="AF18" s="339"/>
      <c r="AG18" s="339"/>
      <c r="AH18" s="339"/>
      <c r="AI18" s="339"/>
      <c r="AJ18" s="339"/>
      <c r="AK18" s="339"/>
      <c r="AL18" s="339"/>
      <c r="AM18" s="339"/>
      <c r="AN18" s="339"/>
      <c r="AO18" s="457"/>
      <c r="AP18" s="338" t="s">
        <v>69</v>
      </c>
      <c r="AQ18" s="339"/>
      <c r="AR18" s="339"/>
      <c r="AS18" s="339"/>
      <c r="AT18" s="339"/>
      <c r="AU18" s="339"/>
      <c r="AV18" s="339"/>
      <c r="AW18" s="340"/>
    </row>
    <row r="19" spans="1:49" ht="16.7" customHeight="1" x14ac:dyDescent="0.15">
      <c r="A19" s="341"/>
      <c r="B19" s="335"/>
      <c r="C19" s="335"/>
      <c r="D19" s="335"/>
      <c r="E19" s="335"/>
      <c r="F19" s="342"/>
      <c r="G19" s="458" t="s">
        <v>222</v>
      </c>
      <c r="H19" s="449"/>
      <c r="I19" s="449"/>
      <c r="J19" s="449"/>
      <c r="K19" s="449"/>
      <c r="L19" s="449"/>
      <c r="M19" s="449"/>
      <c r="N19" s="452" t="s">
        <v>212</v>
      </c>
      <c r="O19" s="449"/>
      <c r="P19" s="449"/>
      <c r="Q19" s="449"/>
      <c r="R19" s="449"/>
      <c r="S19" s="449"/>
      <c r="T19" s="450"/>
      <c r="U19" s="452" t="s">
        <v>202</v>
      </c>
      <c r="V19" s="449"/>
      <c r="W19" s="449"/>
      <c r="X19" s="449"/>
      <c r="Y19" s="449"/>
      <c r="Z19" s="454"/>
      <c r="AA19" s="334"/>
      <c r="AB19" s="452" t="s">
        <v>197</v>
      </c>
      <c r="AC19" s="449"/>
      <c r="AD19" s="449"/>
      <c r="AE19" s="449"/>
      <c r="AF19" s="449"/>
      <c r="AG19" s="454"/>
      <c r="AH19" s="334"/>
      <c r="AI19" s="452" t="s">
        <v>70</v>
      </c>
      <c r="AJ19" s="449"/>
      <c r="AK19" s="449"/>
      <c r="AL19" s="449"/>
      <c r="AM19" s="449"/>
      <c r="AN19" s="449"/>
      <c r="AO19" s="453"/>
      <c r="AP19" s="436" t="s">
        <v>71</v>
      </c>
      <c r="AQ19" s="437"/>
      <c r="AR19" s="437" t="s">
        <v>71</v>
      </c>
      <c r="AS19" s="437"/>
      <c r="AT19" s="437" t="s">
        <v>71</v>
      </c>
      <c r="AU19" s="437"/>
      <c r="AV19" s="437" t="s">
        <v>71</v>
      </c>
      <c r="AW19" s="443"/>
    </row>
    <row r="20" spans="1:49" ht="16.7" customHeight="1" x14ac:dyDescent="0.15">
      <c r="A20" s="341"/>
      <c r="B20" s="335"/>
      <c r="C20" s="335"/>
      <c r="D20" s="335"/>
      <c r="E20" s="335"/>
      <c r="F20" s="342"/>
      <c r="G20" s="459"/>
      <c r="H20" s="456"/>
      <c r="I20" s="456"/>
      <c r="J20" s="456"/>
      <c r="K20" s="456"/>
      <c r="L20" s="452" t="s">
        <v>72</v>
      </c>
      <c r="M20" s="449"/>
      <c r="N20" s="455"/>
      <c r="O20" s="456"/>
      <c r="P20" s="456"/>
      <c r="Q20" s="456"/>
      <c r="R20" s="456"/>
      <c r="S20" s="452" t="s">
        <v>189</v>
      </c>
      <c r="T20" s="450"/>
      <c r="U20" s="455"/>
      <c r="V20" s="456"/>
      <c r="W20" s="456"/>
      <c r="X20" s="456"/>
      <c r="Y20" s="456"/>
      <c r="Z20" s="452" t="s">
        <v>189</v>
      </c>
      <c r="AA20" s="450"/>
      <c r="AB20" s="455"/>
      <c r="AC20" s="456"/>
      <c r="AD20" s="456"/>
      <c r="AE20" s="456"/>
      <c r="AF20" s="456"/>
      <c r="AG20" s="452" t="s">
        <v>189</v>
      </c>
      <c r="AH20" s="450"/>
      <c r="AI20" s="455"/>
      <c r="AJ20" s="456"/>
      <c r="AK20" s="456"/>
      <c r="AL20" s="456"/>
      <c r="AM20" s="456"/>
      <c r="AN20" s="452" t="s">
        <v>72</v>
      </c>
      <c r="AO20" s="453"/>
      <c r="AP20" s="438"/>
      <c r="AQ20" s="439"/>
      <c r="AR20" s="439"/>
      <c r="AS20" s="439"/>
      <c r="AT20" s="439"/>
      <c r="AU20" s="439"/>
      <c r="AV20" s="439"/>
      <c r="AW20" s="444"/>
    </row>
    <row r="21" spans="1:49" ht="16.7" customHeight="1" x14ac:dyDescent="0.15">
      <c r="A21" s="343"/>
      <c r="B21" s="337"/>
      <c r="C21" s="337"/>
      <c r="D21" s="337"/>
      <c r="E21" s="337"/>
      <c r="F21" s="344"/>
      <c r="G21" s="429" t="s">
        <v>73</v>
      </c>
      <c r="H21" s="428"/>
      <c r="I21" s="428"/>
      <c r="J21" s="428"/>
      <c r="K21" s="428"/>
      <c r="L21" s="427" t="s">
        <v>74</v>
      </c>
      <c r="M21" s="428"/>
      <c r="N21" s="427" t="s">
        <v>188</v>
      </c>
      <c r="O21" s="428"/>
      <c r="P21" s="428"/>
      <c r="Q21" s="428"/>
      <c r="R21" s="428"/>
      <c r="S21" s="427" t="s">
        <v>186</v>
      </c>
      <c r="T21" s="440"/>
      <c r="U21" s="427" t="s">
        <v>187</v>
      </c>
      <c r="V21" s="428"/>
      <c r="W21" s="428"/>
      <c r="X21" s="428"/>
      <c r="Y21" s="428"/>
      <c r="Z21" s="427" t="s">
        <v>186</v>
      </c>
      <c r="AA21" s="440"/>
      <c r="AB21" s="427" t="s">
        <v>58</v>
      </c>
      <c r="AC21" s="428"/>
      <c r="AD21" s="428"/>
      <c r="AE21" s="428"/>
      <c r="AF21" s="440"/>
      <c r="AG21" s="427" t="s">
        <v>186</v>
      </c>
      <c r="AH21" s="440"/>
      <c r="AI21" s="427" t="s">
        <v>171</v>
      </c>
      <c r="AJ21" s="428"/>
      <c r="AK21" s="428"/>
      <c r="AL21" s="428"/>
      <c r="AM21" s="428"/>
      <c r="AN21" s="427" t="s">
        <v>74</v>
      </c>
      <c r="AO21" s="451"/>
      <c r="AP21" s="460" t="s">
        <v>75</v>
      </c>
      <c r="AQ21" s="441"/>
      <c r="AR21" s="441" t="s">
        <v>76</v>
      </c>
      <c r="AS21" s="441"/>
      <c r="AT21" s="441" t="s">
        <v>77</v>
      </c>
      <c r="AU21" s="441"/>
      <c r="AV21" s="441" t="s">
        <v>78</v>
      </c>
      <c r="AW21" s="442"/>
    </row>
    <row r="22" spans="1:49" ht="25.15" customHeight="1" x14ac:dyDescent="0.15">
      <c r="A22" s="448" t="s">
        <v>61</v>
      </c>
      <c r="B22" s="387"/>
      <c r="C22" s="387"/>
      <c r="D22" s="387"/>
      <c r="E22" s="387"/>
      <c r="F22" s="388"/>
      <c r="G22" s="353">
        <v>1460422216</v>
      </c>
      <c r="H22" s="354"/>
      <c r="I22" s="354"/>
      <c r="J22" s="354"/>
      <c r="K22" s="423"/>
      <c r="L22" s="424">
        <f>G22/G25*100</f>
        <v>27.334395870372408</v>
      </c>
      <c r="M22" s="424"/>
      <c r="N22" s="354">
        <v>1473702804</v>
      </c>
      <c r="O22" s="354"/>
      <c r="P22" s="354"/>
      <c r="Q22" s="354"/>
      <c r="R22" s="423"/>
      <c r="S22" s="404">
        <f>N22/N25*100</f>
        <v>27.351149704847227</v>
      </c>
      <c r="T22" s="404"/>
      <c r="U22" s="411">
        <v>1472250941</v>
      </c>
      <c r="V22" s="412"/>
      <c r="W22" s="412"/>
      <c r="X22" s="412"/>
      <c r="Y22" s="412"/>
      <c r="Z22" s="425">
        <f>U22/U25*100</f>
        <v>28.826636766828116</v>
      </c>
      <c r="AA22" s="426"/>
      <c r="AB22" s="411">
        <v>1470344011</v>
      </c>
      <c r="AC22" s="412"/>
      <c r="AD22" s="412"/>
      <c r="AE22" s="412"/>
      <c r="AF22" s="412"/>
      <c r="AG22" s="425">
        <f>AB22/AB25*100</f>
        <v>29.35851588755402</v>
      </c>
      <c r="AH22" s="426"/>
      <c r="AI22" s="414">
        <v>45049450</v>
      </c>
      <c r="AJ22" s="414"/>
      <c r="AK22" s="414"/>
      <c r="AL22" s="414"/>
      <c r="AM22" s="414"/>
      <c r="AN22" s="404">
        <f>AI22/AI25*100</f>
        <v>29.006658677300436</v>
      </c>
      <c r="AO22" s="405"/>
      <c r="AP22" s="419">
        <f>G22/N22*100</f>
        <v>99.098828612936529</v>
      </c>
      <c r="AQ22" s="404"/>
      <c r="AR22" s="404">
        <f>G22/U22*100</f>
        <v>99.196555106837593</v>
      </c>
      <c r="AS22" s="404"/>
      <c r="AT22" s="404">
        <f>G22/AB22*100</f>
        <v>99.32520587523922</v>
      </c>
      <c r="AU22" s="404"/>
      <c r="AV22" s="414">
        <f>G22/AI22*100</f>
        <v>3241.8203019126759</v>
      </c>
      <c r="AW22" s="415"/>
    </row>
    <row r="23" spans="1:49" ht="25.15" customHeight="1" x14ac:dyDescent="0.15">
      <c r="A23" s="435" t="s">
        <v>65</v>
      </c>
      <c r="B23" s="378"/>
      <c r="C23" s="378"/>
      <c r="D23" s="378"/>
      <c r="E23" s="378"/>
      <c r="F23" s="379"/>
      <c r="G23" s="380">
        <v>2289663048</v>
      </c>
      <c r="H23" s="381"/>
      <c r="I23" s="381"/>
      <c r="J23" s="381"/>
      <c r="K23" s="433"/>
      <c r="L23" s="409">
        <f>G23/G25*100</f>
        <v>42.855110993323528</v>
      </c>
      <c r="M23" s="409"/>
      <c r="N23" s="381">
        <v>2428581230</v>
      </c>
      <c r="O23" s="381"/>
      <c r="P23" s="381"/>
      <c r="Q23" s="381"/>
      <c r="R23" s="433"/>
      <c r="S23" s="409">
        <f>N23/N25*100</f>
        <v>45.073191563332344</v>
      </c>
      <c r="T23" s="409"/>
      <c r="U23" s="406">
        <v>2340005775</v>
      </c>
      <c r="V23" s="407"/>
      <c r="W23" s="407"/>
      <c r="X23" s="407"/>
      <c r="Y23" s="407"/>
      <c r="Z23" s="410">
        <f>U23/U25*100</f>
        <v>45.817254810099065</v>
      </c>
      <c r="AA23" s="422"/>
      <c r="AB23" s="406">
        <v>2275548426</v>
      </c>
      <c r="AC23" s="407"/>
      <c r="AD23" s="407"/>
      <c r="AE23" s="407"/>
      <c r="AF23" s="407"/>
      <c r="AG23" s="410">
        <f>AB23/AB25*100</f>
        <v>45.436118430668095</v>
      </c>
      <c r="AH23" s="422"/>
      <c r="AI23" s="408">
        <v>61244231</v>
      </c>
      <c r="AJ23" s="408"/>
      <c r="AK23" s="408"/>
      <c r="AL23" s="408"/>
      <c r="AM23" s="408"/>
      <c r="AN23" s="409">
        <f>AI23/AI25*100</f>
        <v>39.434232927832461</v>
      </c>
      <c r="AO23" s="410"/>
      <c r="AP23" s="416">
        <f>G23/N23*100</f>
        <v>94.279862650507269</v>
      </c>
      <c r="AQ23" s="409"/>
      <c r="AR23" s="409">
        <f>G23/U23*100</f>
        <v>97.848606719784698</v>
      </c>
      <c r="AS23" s="409"/>
      <c r="AT23" s="409">
        <f>G23/AB23*100</f>
        <v>100.62027341799143</v>
      </c>
      <c r="AU23" s="409"/>
      <c r="AV23" s="408">
        <f>G23/AI23*100</f>
        <v>3738.5775127129932</v>
      </c>
      <c r="AW23" s="417"/>
    </row>
    <row r="24" spans="1:49" ht="25.15" customHeight="1" x14ac:dyDescent="0.15">
      <c r="A24" s="445" t="s">
        <v>66</v>
      </c>
      <c r="B24" s="446"/>
      <c r="C24" s="446"/>
      <c r="D24" s="446"/>
      <c r="E24" s="446"/>
      <c r="F24" s="447"/>
      <c r="G24" s="332">
        <v>1592715151</v>
      </c>
      <c r="H24" s="333"/>
      <c r="I24" s="333"/>
      <c r="J24" s="333"/>
      <c r="K24" s="346"/>
      <c r="L24" s="434">
        <f>G24/G25*100</f>
        <v>29.810493136304061</v>
      </c>
      <c r="M24" s="434"/>
      <c r="N24" s="333">
        <v>1485799538</v>
      </c>
      <c r="O24" s="333"/>
      <c r="P24" s="333"/>
      <c r="Q24" s="333"/>
      <c r="R24" s="346"/>
      <c r="S24" s="400">
        <f>N24/N25*100</f>
        <v>27.575658731820429</v>
      </c>
      <c r="T24" s="400"/>
      <c r="U24" s="398">
        <v>1295002077</v>
      </c>
      <c r="V24" s="399"/>
      <c r="W24" s="399"/>
      <c r="X24" s="399"/>
      <c r="Y24" s="399"/>
      <c r="Z24" s="401">
        <f>U24/U25*100</f>
        <v>25.356108423072815</v>
      </c>
      <c r="AA24" s="402"/>
      <c r="AB24" s="398">
        <v>1262344412</v>
      </c>
      <c r="AC24" s="399"/>
      <c r="AD24" s="399"/>
      <c r="AE24" s="399"/>
      <c r="AF24" s="399"/>
      <c r="AG24" s="401">
        <f>AB24/AB25*100</f>
        <v>25.205365681777881</v>
      </c>
      <c r="AH24" s="402"/>
      <c r="AI24" s="403">
        <v>49013590</v>
      </c>
      <c r="AJ24" s="403"/>
      <c r="AK24" s="403"/>
      <c r="AL24" s="403"/>
      <c r="AM24" s="403"/>
      <c r="AN24" s="400">
        <f>AI24/AI25*100</f>
        <v>31.559108394867103</v>
      </c>
      <c r="AO24" s="421"/>
      <c r="AP24" s="420">
        <f>G24/N24*100</f>
        <v>107.19583027626436</v>
      </c>
      <c r="AQ24" s="400"/>
      <c r="AR24" s="400">
        <f>G24/U24*100</f>
        <v>122.98938969192092</v>
      </c>
      <c r="AS24" s="400"/>
      <c r="AT24" s="400">
        <f>G24/AB24*100</f>
        <v>126.17120461416516</v>
      </c>
      <c r="AU24" s="400"/>
      <c r="AV24" s="403">
        <f>G24/AI24*100</f>
        <v>3249.53783430269</v>
      </c>
      <c r="AW24" s="418"/>
    </row>
    <row r="25" spans="1:49" ht="25.15" customHeight="1" x14ac:dyDescent="0.15">
      <c r="A25" s="430" t="s">
        <v>16</v>
      </c>
      <c r="B25" s="431"/>
      <c r="C25" s="431"/>
      <c r="D25" s="431"/>
      <c r="E25" s="431"/>
      <c r="F25" s="432"/>
      <c r="G25" s="394">
        <f>SUM(G22:K24)</f>
        <v>5342800415</v>
      </c>
      <c r="H25" s="397"/>
      <c r="I25" s="397"/>
      <c r="J25" s="397"/>
      <c r="K25" s="397"/>
      <c r="L25" s="391">
        <v>100</v>
      </c>
      <c r="M25" s="391"/>
      <c r="N25" s="394">
        <f>SUM(N22:R24)</f>
        <v>5388083572</v>
      </c>
      <c r="O25" s="397"/>
      <c r="P25" s="397"/>
      <c r="Q25" s="397"/>
      <c r="R25" s="397"/>
      <c r="S25" s="391">
        <v>100</v>
      </c>
      <c r="T25" s="391"/>
      <c r="U25" s="394">
        <f>SUM(U22:Y24)</f>
        <v>5107258793</v>
      </c>
      <c r="V25" s="397"/>
      <c r="W25" s="397"/>
      <c r="X25" s="397"/>
      <c r="Y25" s="397"/>
      <c r="Z25" s="395">
        <v>100</v>
      </c>
      <c r="AA25" s="396"/>
      <c r="AB25" s="392">
        <f>SUM(AB22:AF24)</f>
        <v>5008236849</v>
      </c>
      <c r="AC25" s="393"/>
      <c r="AD25" s="393"/>
      <c r="AE25" s="393"/>
      <c r="AF25" s="394"/>
      <c r="AG25" s="395">
        <v>100</v>
      </c>
      <c r="AH25" s="396"/>
      <c r="AI25" s="397">
        <f>SUM(AI22:AM24)</f>
        <v>155307271</v>
      </c>
      <c r="AJ25" s="397"/>
      <c r="AK25" s="397"/>
      <c r="AL25" s="397"/>
      <c r="AM25" s="397"/>
      <c r="AN25" s="391">
        <f>SUM(AN22:AO24)</f>
        <v>100</v>
      </c>
      <c r="AO25" s="395"/>
      <c r="AP25" s="390">
        <f>G25/N25*100</f>
        <v>99.159568399508117</v>
      </c>
      <c r="AQ25" s="391"/>
      <c r="AR25" s="391">
        <f>G25/U25*100</f>
        <v>104.61189909394906</v>
      </c>
      <c r="AS25" s="391"/>
      <c r="AT25" s="391">
        <f>G25/AB25*100</f>
        <v>106.680266450793</v>
      </c>
      <c r="AU25" s="391"/>
      <c r="AV25" s="397">
        <f>G25/AI25*100</f>
        <v>3440.1482819178505</v>
      </c>
      <c r="AW25" s="413"/>
    </row>
    <row r="27" spans="1:49" ht="22.15" customHeight="1" x14ac:dyDescent="0.15"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</row>
    <row r="28" spans="1:49" ht="22.15" customHeight="1" x14ac:dyDescent="0.15"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</row>
    <row r="29" spans="1:49" ht="22.15" customHeight="1" x14ac:dyDescent="0.15"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</row>
    <row r="30" spans="1:49" ht="22.15" customHeight="1" x14ac:dyDescent="0.15">
      <c r="N30" s="166"/>
      <c r="O30" s="166"/>
      <c r="P30" s="166"/>
      <c r="Q30" s="166"/>
      <c r="R30" s="166"/>
      <c r="S30" s="167"/>
      <c r="T30" s="167"/>
      <c r="U30" s="166"/>
      <c r="V30" s="166"/>
      <c r="W30" s="166"/>
      <c r="X30" s="166"/>
      <c r="Y30" s="166"/>
      <c r="Z30" s="167"/>
      <c r="AA30" s="167"/>
      <c r="AB30" s="166"/>
      <c r="AC30" s="166"/>
      <c r="AD30" s="166"/>
      <c r="AE30" s="166"/>
      <c r="AF30" s="166"/>
      <c r="AG30" s="167"/>
      <c r="AH30" s="167"/>
    </row>
    <row r="31" spans="1:49" ht="22.15" customHeight="1" x14ac:dyDescent="0.15">
      <c r="N31" s="166"/>
      <c r="O31" s="166"/>
      <c r="P31" s="166"/>
      <c r="Q31" s="166"/>
      <c r="R31" s="166"/>
      <c r="S31" s="167"/>
      <c r="T31" s="167"/>
      <c r="U31" s="166"/>
      <c r="V31" s="166"/>
      <c r="W31" s="166"/>
      <c r="X31" s="166"/>
      <c r="Y31" s="166"/>
      <c r="Z31" s="167"/>
      <c r="AA31" s="167"/>
      <c r="AB31" s="166"/>
      <c r="AC31" s="166"/>
      <c r="AD31" s="166"/>
      <c r="AE31" s="166"/>
      <c r="AF31" s="166"/>
      <c r="AG31" s="167"/>
      <c r="AH31" s="167"/>
    </row>
    <row r="32" spans="1:49" ht="22.15" customHeight="1" x14ac:dyDescent="0.15">
      <c r="N32" s="166"/>
      <c r="O32" s="166"/>
      <c r="P32" s="166"/>
      <c r="Q32" s="166"/>
      <c r="R32" s="166"/>
      <c r="S32" s="167"/>
      <c r="T32" s="167"/>
      <c r="U32" s="166"/>
      <c r="V32" s="166"/>
      <c r="W32" s="166"/>
      <c r="X32" s="166"/>
      <c r="Y32" s="166"/>
      <c r="Z32" s="167"/>
      <c r="AA32" s="167"/>
      <c r="AB32" s="166"/>
      <c r="AC32" s="166"/>
      <c r="AD32" s="166"/>
      <c r="AE32" s="166"/>
      <c r="AF32" s="166"/>
      <c r="AG32" s="167"/>
      <c r="AH32" s="167"/>
    </row>
    <row r="33" spans="14:34" ht="22.15" customHeight="1" x14ac:dyDescent="0.15">
      <c r="N33" s="166"/>
      <c r="O33" s="166"/>
      <c r="P33" s="166"/>
      <c r="Q33" s="166"/>
      <c r="R33" s="166"/>
      <c r="S33" s="167"/>
      <c r="T33" s="167"/>
      <c r="U33" s="166"/>
      <c r="V33" s="166"/>
      <c r="W33" s="166"/>
      <c r="X33" s="166"/>
      <c r="Y33" s="166"/>
      <c r="Z33" s="167"/>
      <c r="AA33" s="167"/>
      <c r="AB33" s="166"/>
      <c r="AC33" s="166"/>
      <c r="AD33" s="166"/>
      <c r="AE33" s="166"/>
      <c r="AF33" s="166"/>
      <c r="AG33" s="167"/>
      <c r="AH33" s="167"/>
    </row>
  </sheetData>
  <mergeCells count="208">
    <mergeCell ref="N19:R20"/>
    <mergeCell ref="S20:T20"/>
    <mergeCell ref="AI15:AN15"/>
    <mergeCell ref="G19:K20"/>
    <mergeCell ref="AR21:AS21"/>
    <mergeCell ref="AP18:AW18"/>
    <mergeCell ref="AU15:AW15"/>
    <mergeCell ref="AO15:AQ15"/>
    <mergeCell ref="AR15:AT15"/>
    <mergeCell ref="E15:J15"/>
    <mergeCell ref="K15:P15"/>
    <mergeCell ref="AN19:AO19"/>
    <mergeCell ref="Q15:V15"/>
    <mergeCell ref="W15:AB15"/>
    <mergeCell ref="S21:T21"/>
    <mergeCell ref="U21:Y21"/>
    <mergeCell ref="N21:R21"/>
    <mergeCell ref="Z20:AA20"/>
    <mergeCell ref="Z21:AA21"/>
    <mergeCell ref="AB21:AF21"/>
    <mergeCell ref="AC15:AH15"/>
    <mergeCell ref="L19:M19"/>
    <mergeCell ref="Z19:AA19"/>
    <mergeCell ref="AP21:AQ21"/>
    <mergeCell ref="AP19:AQ20"/>
    <mergeCell ref="AG21:AH21"/>
    <mergeCell ref="AT21:AU21"/>
    <mergeCell ref="AV21:AW21"/>
    <mergeCell ref="AR19:AS20"/>
    <mergeCell ref="AT19:AU20"/>
    <mergeCell ref="AV19:AW20"/>
    <mergeCell ref="A24:F24"/>
    <mergeCell ref="S22:T22"/>
    <mergeCell ref="AB22:AF22"/>
    <mergeCell ref="Z22:AA22"/>
    <mergeCell ref="A22:F22"/>
    <mergeCell ref="S19:T19"/>
    <mergeCell ref="AI21:AM21"/>
    <mergeCell ref="AN21:AO21"/>
    <mergeCell ref="AG20:AH20"/>
    <mergeCell ref="AN20:AO20"/>
    <mergeCell ref="AG19:AH19"/>
    <mergeCell ref="U19:Y20"/>
    <mergeCell ref="AB19:AF20"/>
    <mergeCell ref="A18:F21"/>
    <mergeCell ref="G18:AO18"/>
    <mergeCell ref="AI19:AM20"/>
    <mergeCell ref="L20:M20"/>
    <mergeCell ref="L21:M21"/>
    <mergeCell ref="G21:K21"/>
    <mergeCell ref="A25:F25"/>
    <mergeCell ref="N23:R23"/>
    <mergeCell ref="N24:R24"/>
    <mergeCell ref="G25:K25"/>
    <mergeCell ref="L23:M23"/>
    <mergeCell ref="L24:M24"/>
    <mergeCell ref="L25:M25"/>
    <mergeCell ref="G23:K23"/>
    <mergeCell ref="G24:K24"/>
    <mergeCell ref="A23:F23"/>
    <mergeCell ref="AB23:AF23"/>
    <mergeCell ref="Z23:AA23"/>
    <mergeCell ref="AG23:AH23"/>
    <mergeCell ref="G22:K22"/>
    <mergeCell ref="N22:R22"/>
    <mergeCell ref="L22:M22"/>
    <mergeCell ref="S23:T23"/>
    <mergeCell ref="AG22:AH22"/>
    <mergeCell ref="AI22:AM22"/>
    <mergeCell ref="AV25:AW25"/>
    <mergeCell ref="B15:D15"/>
    <mergeCell ref="B14:D14"/>
    <mergeCell ref="AI14:AN14"/>
    <mergeCell ref="AO14:AQ14"/>
    <mergeCell ref="AR14:AT14"/>
    <mergeCell ref="AU14:AW14"/>
    <mergeCell ref="AV22:AW22"/>
    <mergeCell ref="AP23:AQ23"/>
    <mergeCell ref="AR23:AS23"/>
    <mergeCell ref="AT23:AU23"/>
    <mergeCell ref="AV23:AW23"/>
    <mergeCell ref="AV24:AW24"/>
    <mergeCell ref="AP22:AQ22"/>
    <mergeCell ref="AR22:AS22"/>
    <mergeCell ref="AT22:AU22"/>
    <mergeCell ref="AP24:AQ24"/>
    <mergeCell ref="AR24:AS24"/>
    <mergeCell ref="AT24:AU24"/>
    <mergeCell ref="AN24:AO24"/>
    <mergeCell ref="N25:R25"/>
    <mergeCell ref="S25:T25"/>
    <mergeCell ref="U25:Y25"/>
    <mergeCell ref="Z25:AA25"/>
    <mergeCell ref="B13:D13"/>
    <mergeCell ref="A13:A15"/>
    <mergeCell ref="E13:J13"/>
    <mergeCell ref="K13:P13"/>
    <mergeCell ref="Q13:V13"/>
    <mergeCell ref="W13:AB13"/>
    <mergeCell ref="AP25:AQ25"/>
    <mergeCell ref="AR25:AS25"/>
    <mergeCell ref="AT25:AU25"/>
    <mergeCell ref="AB25:AF25"/>
    <mergeCell ref="AG25:AH25"/>
    <mergeCell ref="AI25:AM25"/>
    <mergeCell ref="AN25:AO25"/>
    <mergeCell ref="U24:Y24"/>
    <mergeCell ref="S24:T24"/>
    <mergeCell ref="AB24:AF24"/>
    <mergeCell ref="Z24:AA24"/>
    <mergeCell ref="AG24:AH24"/>
    <mergeCell ref="AI24:AM24"/>
    <mergeCell ref="AN22:AO22"/>
    <mergeCell ref="U23:Y23"/>
    <mergeCell ref="AI23:AM23"/>
    <mergeCell ref="AN23:AO23"/>
    <mergeCell ref="U22:Y22"/>
    <mergeCell ref="AC13:AH13"/>
    <mergeCell ref="AI13:AN13"/>
    <mergeCell ref="AO13:AQ13"/>
    <mergeCell ref="AR13:AT13"/>
    <mergeCell ref="AI10:AN10"/>
    <mergeCell ref="AO10:AQ10"/>
    <mergeCell ref="AR10:AT10"/>
    <mergeCell ref="AU13:AW13"/>
    <mergeCell ref="E14:J14"/>
    <mergeCell ref="K14:P14"/>
    <mergeCell ref="Q14:V14"/>
    <mergeCell ref="W14:AB14"/>
    <mergeCell ref="AC14:AH14"/>
    <mergeCell ref="K11:P11"/>
    <mergeCell ref="Q11:V11"/>
    <mergeCell ref="W11:AB11"/>
    <mergeCell ref="AU12:AW12"/>
    <mergeCell ref="AU11:AW11"/>
    <mergeCell ref="AU10:AW10"/>
    <mergeCell ref="AI11:AN11"/>
    <mergeCell ref="AO11:AQ11"/>
    <mergeCell ref="AR11:AT11"/>
    <mergeCell ref="Q10:V10"/>
    <mergeCell ref="W10:AB10"/>
    <mergeCell ref="AC12:AH12"/>
    <mergeCell ref="AI12:AN12"/>
    <mergeCell ref="AO12:AQ12"/>
    <mergeCell ref="AR12:AT12"/>
    <mergeCell ref="AC11:AH11"/>
    <mergeCell ref="AC10:AH10"/>
    <mergeCell ref="A10:A12"/>
    <mergeCell ref="E10:J10"/>
    <mergeCell ref="K10:P10"/>
    <mergeCell ref="B12:D12"/>
    <mergeCell ref="E12:J12"/>
    <mergeCell ref="K12:P12"/>
    <mergeCell ref="Q12:V12"/>
    <mergeCell ref="W12:AB12"/>
    <mergeCell ref="B11:D11"/>
    <mergeCell ref="E11:J11"/>
    <mergeCell ref="B10:D10"/>
    <mergeCell ref="AR9:AT9"/>
    <mergeCell ref="AU9:AW9"/>
    <mergeCell ref="B8:D8"/>
    <mergeCell ref="E8:J8"/>
    <mergeCell ref="K8:P8"/>
    <mergeCell ref="Q8:V8"/>
    <mergeCell ref="AI9:AN9"/>
    <mergeCell ref="AO9:AQ9"/>
    <mergeCell ref="W8:AB8"/>
    <mergeCell ref="AR8:AT8"/>
    <mergeCell ref="AU8:AW8"/>
    <mergeCell ref="AU5:AW6"/>
    <mergeCell ref="AO4:AW4"/>
    <mergeCell ref="E4:V4"/>
    <mergeCell ref="W4:AN4"/>
    <mergeCell ref="AC8:AH8"/>
    <mergeCell ref="AI8:AN8"/>
    <mergeCell ref="AO8:AQ8"/>
    <mergeCell ref="W7:AB7"/>
    <mergeCell ref="AC7:AH7"/>
    <mergeCell ref="AI7:AN7"/>
    <mergeCell ref="AO7:AQ7"/>
    <mergeCell ref="AR7:AT7"/>
    <mergeCell ref="AU7:AW7"/>
    <mergeCell ref="AR5:AT6"/>
    <mergeCell ref="E6:J6"/>
    <mergeCell ref="K6:P6"/>
    <mergeCell ref="Q6:V6"/>
    <mergeCell ref="W5:AB5"/>
    <mergeCell ref="AC5:AH5"/>
    <mergeCell ref="AI5:AN5"/>
    <mergeCell ref="E5:J5"/>
    <mergeCell ref="K5:P5"/>
    <mergeCell ref="Q5:V5"/>
    <mergeCell ref="W6:AB6"/>
    <mergeCell ref="AC6:AH6"/>
    <mergeCell ref="AI6:AN6"/>
    <mergeCell ref="B9:D9"/>
    <mergeCell ref="E9:J9"/>
    <mergeCell ref="AO5:AQ6"/>
    <mergeCell ref="A4:D6"/>
    <mergeCell ref="K9:P9"/>
    <mergeCell ref="Q9:V9"/>
    <mergeCell ref="W9:AB9"/>
    <mergeCell ref="AC9:AH9"/>
    <mergeCell ref="A7:A9"/>
    <mergeCell ref="B7:D7"/>
    <mergeCell ref="E7:J7"/>
    <mergeCell ref="K7:P7"/>
    <mergeCell ref="Q7:V7"/>
  </mergeCells>
  <phoneticPr fontId="2"/>
  <printOptions horizontalCentered="1"/>
  <pageMargins left="0.59055118110236227" right="0.59055118110236227" top="0.59055118110236227" bottom="0.59055118110236227" header="0.51181102362204722" footer="0.31496062992125984"/>
  <pageSetup paperSize="9" scale="96" firstPageNumber="3" orientation="landscape" r:id="rId1"/>
  <headerFooter alignWithMargins="0">
    <oddFooter>&amp;C&amp;10 20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N21"/>
  <sheetViews>
    <sheetView view="pageBreakPreview" zoomScale="85" zoomScaleNormal="100" zoomScaleSheetLayoutView="85" workbookViewId="0">
      <pane xSplit="5" ySplit="8" topLeftCell="F9" activePane="bottomRight" state="frozen"/>
      <selection activeCell="A19" sqref="A19"/>
      <selection pane="topRight" activeCell="A19" sqref="A19"/>
      <selection pane="bottomLeft" activeCell="A19" sqref="A19"/>
      <selection pane="bottomRight" activeCell="L14" sqref="L14"/>
    </sheetView>
  </sheetViews>
  <sheetFormatPr defaultColWidth="8.875" defaultRowHeight="19.899999999999999" customHeight="1" x14ac:dyDescent="0.15"/>
  <cols>
    <col min="1" max="4" width="4.75" style="69" customWidth="1"/>
    <col min="5" max="5" width="9.75" style="69" customWidth="1"/>
    <col min="6" max="13" width="10.25" style="69" customWidth="1"/>
    <col min="14" max="17" width="6.5" style="69" customWidth="1"/>
    <col min="18" max="16384" width="8.875" style="69"/>
  </cols>
  <sheetData>
    <row r="1" spans="1:40" ht="19.899999999999999" customHeight="1" x14ac:dyDescent="0.15">
      <c r="A1" s="191" t="s">
        <v>79</v>
      </c>
    </row>
    <row r="2" spans="1:40" ht="19.899999999999999" customHeight="1" x14ac:dyDescent="0.15">
      <c r="A2" s="69" t="s">
        <v>224</v>
      </c>
    </row>
    <row r="4" spans="1:40" ht="19.899999999999999" customHeight="1" x14ac:dyDescent="0.15">
      <c r="A4" s="189" t="s">
        <v>166</v>
      </c>
    </row>
    <row r="5" spans="1:40" ht="28.15" customHeight="1" x14ac:dyDescent="0.15">
      <c r="A5" s="111"/>
      <c r="B5" s="112"/>
      <c r="C5" s="112"/>
      <c r="D5" s="112"/>
      <c r="E5" s="113" t="s">
        <v>80</v>
      </c>
      <c r="F5" s="302" t="s">
        <v>217</v>
      </c>
      <c r="G5" s="485"/>
      <c r="H5" s="485"/>
      <c r="I5" s="304"/>
      <c r="J5" s="302" t="s">
        <v>223</v>
      </c>
      <c r="K5" s="485"/>
      <c r="L5" s="485"/>
      <c r="M5" s="304"/>
      <c r="N5" s="486" t="s">
        <v>4</v>
      </c>
      <c r="O5" s="485"/>
      <c r="P5" s="485"/>
      <c r="Q5" s="304"/>
    </row>
    <row r="6" spans="1:40" ht="28.15" customHeight="1" x14ac:dyDescent="0.15">
      <c r="A6" s="114"/>
      <c r="B6" s="83"/>
      <c r="C6" s="83"/>
      <c r="D6" s="83"/>
      <c r="E6" s="115"/>
      <c r="F6" s="466" t="s">
        <v>182</v>
      </c>
      <c r="G6" s="468" t="s">
        <v>183</v>
      </c>
      <c r="H6" s="468" t="s">
        <v>184</v>
      </c>
      <c r="I6" s="470" t="s">
        <v>185</v>
      </c>
      <c r="J6" s="466" t="s">
        <v>81</v>
      </c>
      <c r="K6" s="468" t="s">
        <v>82</v>
      </c>
      <c r="L6" s="468" t="s">
        <v>83</v>
      </c>
      <c r="M6" s="470" t="s">
        <v>84</v>
      </c>
      <c r="N6" s="487" t="s">
        <v>85</v>
      </c>
      <c r="O6" s="489" t="s">
        <v>86</v>
      </c>
      <c r="P6" s="489" t="s">
        <v>87</v>
      </c>
      <c r="Q6" s="262" t="s">
        <v>88</v>
      </c>
    </row>
    <row r="7" spans="1:40" ht="28.15" customHeight="1" x14ac:dyDescent="0.15">
      <c r="A7" s="114"/>
      <c r="B7" s="83"/>
      <c r="C7" s="83"/>
      <c r="D7" s="83"/>
      <c r="E7" s="115"/>
      <c r="F7" s="467"/>
      <c r="G7" s="469"/>
      <c r="H7" s="469"/>
      <c r="I7" s="471"/>
      <c r="J7" s="467"/>
      <c r="K7" s="469"/>
      <c r="L7" s="469"/>
      <c r="M7" s="471"/>
      <c r="N7" s="487"/>
      <c r="O7" s="489"/>
      <c r="P7" s="489"/>
      <c r="Q7" s="262"/>
      <c r="W7" s="484"/>
      <c r="X7" s="484"/>
      <c r="Y7" s="484"/>
      <c r="Z7" s="484"/>
      <c r="AA7" s="484"/>
      <c r="AB7" s="484"/>
      <c r="AC7" s="484"/>
      <c r="AD7" s="484"/>
      <c r="AE7" s="484"/>
      <c r="AF7" s="484"/>
      <c r="AG7" s="484"/>
      <c r="AH7" s="484"/>
      <c r="AI7" s="484"/>
      <c r="AJ7" s="484"/>
      <c r="AK7" s="484"/>
      <c r="AL7" s="484"/>
      <c r="AM7" s="484"/>
      <c r="AN7" s="484"/>
    </row>
    <row r="8" spans="1:40" ht="28.15" customHeight="1" x14ac:dyDescent="0.15">
      <c r="A8" s="116" t="s">
        <v>89</v>
      </c>
      <c r="B8" s="117"/>
      <c r="C8" s="117"/>
      <c r="D8" s="117"/>
      <c r="E8" s="118"/>
      <c r="F8" s="119" t="s">
        <v>190</v>
      </c>
      <c r="G8" s="120" t="s">
        <v>191</v>
      </c>
      <c r="H8" s="120" t="s">
        <v>192</v>
      </c>
      <c r="I8" s="121" t="s">
        <v>193</v>
      </c>
      <c r="J8" s="119" t="s">
        <v>90</v>
      </c>
      <c r="K8" s="120" t="s">
        <v>91</v>
      </c>
      <c r="L8" s="120" t="s">
        <v>92</v>
      </c>
      <c r="M8" s="121" t="s">
        <v>93</v>
      </c>
      <c r="N8" s="488"/>
      <c r="O8" s="490"/>
      <c r="P8" s="490"/>
      <c r="Q8" s="263"/>
      <c r="W8" s="484"/>
      <c r="X8" s="484"/>
      <c r="Y8" s="484"/>
      <c r="Z8" s="484"/>
      <c r="AA8" s="484"/>
      <c r="AB8" s="484"/>
      <c r="AC8" s="484"/>
      <c r="AD8" s="484"/>
      <c r="AE8" s="484"/>
      <c r="AF8" s="484"/>
      <c r="AG8" s="484"/>
      <c r="AH8" s="484"/>
      <c r="AI8" s="484"/>
      <c r="AJ8" s="484"/>
      <c r="AK8" s="484"/>
      <c r="AL8" s="484"/>
      <c r="AM8" s="484"/>
      <c r="AN8" s="484"/>
    </row>
    <row r="9" spans="1:40" ht="28.15" customHeight="1" x14ac:dyDescent="0.15">
      <c r="A9" s="461" t="s">
        <v>94</v>
      </c>
      <c r="B9" s="462"/>
      <c r="C9" s="462"/>
      <c r="D9" s="462"/>
      <c r="E9" s="463"/>
      <c r="F9" s="52">
        <v>51857</v>
      </c>
      <c r="G9" s="103">
        <v>411</v>
      </c>
      <c r="H9" s="103">
        <v>51446</v>
      </c>
      <c r="I9" s="79">
        <v>107448</v>
      </c>
      <c r="J9" s="52">
        <v>49971</v>
      </c>
      <c r="K9" s="103">
        <f>J9-L9</f>
        <v>400</v>
      </c>
      <c r="L9" s="103">
        <v>49571</v>
      </c>
      <c r="M9" s="79">
        <v>103792</v>
      </c>
      <c r="N9" s="122">
        <f>J9/F9*100</f>
        <v>96.363075380372948</v>
      </c>
      <c r="O9" s="123">
        <f>K9/G9*100</f>
        <v>97.323600973236012</v>
      </c>
      <c r="P9" s="123">
        <f>L9/H9*100</f>
        <v>96.355401780507719</v>
      </c>
      <c r="Q9" s="124">
        <f>M9/I9*100</f>
        <v>96.597423870151147</v>
      </c>
      <c r="R9" s="70"/>
      <c r="W9" s="484"/>
      <c r="X9" s="484"/>
      <c r="Y9" s="484"/>
      <c r="Z9" s="484"/>
      <c r="AA9" s="484"/>
      <c r="AB9" s="484"/>
    </row>
    <row r="10" spans="1:40" ht="28.15" customHeight="1" x14ac:dyDescent="0.15">
      <c r="A10" s="475" t="s">
        <v>95</v>
      </c>
      <c r="B10" s="476" t="s">
        <v>96</v>
      </c>
      <c r="C10" s="477" t="s">
        <v>97</v>
      </c>
      <c r="D10" s="464" t="s">
        <v>98</v>
      </c>
      <c r="E10" s="465"/>
      <c r="F10" s="81">
        <v>15440</v>
      </c>
      <c r="G10" s="95">
        <v>50</v>
      </c>
      <c r="H10" s="95">
        <v>15390</v>
      </c>
      <c r="I10" s="82">
        <v>55403</v>
      </c>
      <c r="J10" s="81">
        <v>15882</v>
      </c>
      <c r="K10" s="95">
        <f t="shared" ref="K10:K18" si="0">J10-L10</f>
        <v>51</v>
      </c>
      <c r="L10" s="95">
        <v>15831</v>
      </c>
      <c r="M10" s="82">
        <v>56993</v>
      </c>
      <c r="N10" s="126">
        <f t="shared" ref="N10:N19" si="1">J10/F10*100</f>
        <v>102.86269430051813</v>
      </c>
      <c r="O10" s="127">
        <f t="shared" ref="O10:O19" si="2">K10/G10*100</f>
        <v>102</v>
      </c>
      <c r="P10" s="127">
        <f t="shared" ref="P10:P19" si="3">L10/H10*100</f>
        <v>102.86549707602339</v>
      </c>
      <c r="Q10" s="128">
        <f>M10/I10*100</f>
        <v>102.86988069238127</v>
      </c>
      <c r="R10" s="70"/>
      <c r="W10" s="484"/>
      <c r="X10" s="484"/>
      <c r="Y10" s="484"/>
      <c r="Z10" s="484"/>
      <c r="AA10" s="484"/>
      <c r="AB10" s="484"/>
      <c r="AC10" s="484"/>
      <c r="AD10" s="484"/>
      <c r="AE10" s="484"/>
      <c r="AF10" s="484"/>
      <c r="AG10" s="484"/>
      <c r="AH10" s="484"/>
      <c r="AI10" s="484"/>
      <c r="AJ10" s="484"/>
      <c r="AK10" s="484"/>
      <c r="AL10" s="484"/>
      <c r="AM10" s="484"/>
      <c r="AN10" s="484"/>
    </row>
    <row r="11" spans="1:40" ht="28.15" customHeight="1" x14ac:dyDescent="0.15">
      <c r="A11" s="475"/>
      <c r="B11" s="476"/>
      <c r="C11" s="478"/>
      <c r="D11" s="464" t="s">
        <v>99</v>
      </c>
      <c r="E11" s="465"/>
      <c r="F11" s="81">
        <v>9</v>
      </c>
      <c r="G11" s="95">
        <v>0</v>
      </c>
      <c r="H11" s="95">
        <v>9</v>
      </c>
      <c r="I11" s="82">
        <v>42</v>
      </c>
      <c r="J11" s="81">
        <v>9</v>
      </c>
      <c r="K11" s="95">
        <f t="shared" si="0"/>
        <v>0</v>
      </c>
      <c r="L11" s="95">
        <v>9</v>
      </c>
      <c r="M11" s="82">
        <v>42</v>
      </c>
      <c r="N11" s="126">
        <f t="shared" si="1"/>
        <v>100</v>
      </c>
      <c r="O11" s="165">
        <v>0</v>
      </c>
      <c r="P11" s="127">
        <f t="shared" si="3"/>
        <v>100</v>
      </c>
      <c r="Q11" s="128">
        <f t="shared" ref="Q11:Q18" si="4">M11/I11*100</f>
        <v>100</v>
      </c>
      <c r="R11" s="70"/>
      <c r="W11" s="484"/>
      <c r="X11" s="484"/>
      <c r="Y11" s="484"/>
      <c r="Z11" s="484"/>
      <c r="AA11" s="484"/>
      <c r="AB11" s="484"/>
      <c r="AC11" s="484"/>
      <c r="AD11" s="484"/>
      <c r="AE11" s="484"/>
      <c r="AF11" s="484"/>
      <c r="AG11" s="484"/>
      <c r="AH11" s="484"/>
      <c r="AI11" s="484"/>
      <c r="AJ11" s="484"/>
      <c r="AK11" s="484"/>
      <c r="AL11" s="484"/>
      <c r="AM11" s="484"/>
      <c r="AN11" s="484"/>
    </row>
    <row r="12" spans="1:40" ht="28.15" customHeight="1" x14ac:dyDescent="0.15">
      <c r="A12" s="475"/>
      <c r="B12" s="476"/>
      <c r="C12" s="478"/>
      <c r="D12" s="480" t="s">
        <v>100</v>
      </c>
      <c r="E12" s="125" t="s">
        <v>101</v>
      </c>
      <c r="F12" s="81">
        <v>310450</v>
      </c>
      <c r="G12" s="95">
        <v>4568</v>
      </c>
      <c r="H12" s="95">
        <v>305882</v>
      </c>
      <c r="I12" s="82">
        <v>2872714</v>
      </c>
      <c r="J12" s="81">
        <v>311972</v>
      </c>
      <c r="K12" s="95">
        <f t="shared" si="0"/>
        <v>4585</v>
      </c>
      <c r="L12" s="95">
        <v>307387</v>
      </c>
      <c r="M12" s="82">
        <v>2957645</v>
      </c>
      <c r="N12" s="126">
        <f t="shared" si="1"/>
        <v>100.49025607988405</v>
      </c>
      <c r="O12" s="127">
        <f t="shared" si="2"/>
        <v>100.37215411558668</v>
      </c>
      <c r="P12" s="127">
        <f t="shared" si="3"/>
        <v>100.49201979848439</v>
      </c>
      <c r="Q12" s="128">
        <f t="shared" si="4"/>
        <v>102.956472520411</v>
      </c>
      <c r="W12" s="484"/>
      <c r="X12" s="484"/>
      <c r="Y12" s="484"/>
      <c r="Z12" s="484"/>
      <c r="AA12" s="484"/>
      <c r="AB12" s="484"/>
    </row>
    <row r="13" spans="1:40" ht="28.15" customHeight="1" x14ac:dyDescent="0.15">
      <c r="A13" s="475"/>
      <c r="B13" s="476"/>
      <c r="C13" s="479"/>
      <c r="D13" s="480"/>
      <c r="E13" s="125" t="s">
        <v>102</v>
      </c>
      <c r="F13" s="81">
        <v>138971</v>
      </c>
      <c r="G13" s="95">
        <v>1986</v>
      </c>
      <c r="H13" s="95">
        <v>136985</v>
      </c>
      <c r="I13" s="82">
        <v>681388</v>
      </c>
      <c r="J13" s="81">
        <v>138627</v>
      </c>
      <c r="K13" s="95">
        <f t="shared" si="0"/>
        <v>1928</v>
      </c>
      <c r="L13" s="95">
        <v>136699</v>
      </c>
      <c r="M13" s="82">
        <v>686477</v>
      </c>
      <c r="N13" s="126">
        <f t="shared" si="1"/>
        <v>99.752466341898668</v>
      </c>
      <c r="O13" s="127">
        <f t="shared" si="2"/>
        <v>97.079556898288004</v>
      </c>
      <c r="P13" s="127">
        <f t="shared" si="3"/>
        <v>99.791218016571165</v>
      </c>
      <c r="Q13" s="128">
        <f t="shared" si="4"/>
        <v>100.74685788420108</v>
      </c>
      <c r="W13" s="484"/>
      <c r="X13" s="484"/>
      <c r="Y13" s="484"/>
      <c r="Z13" s="484"/>
      <c r="AA13" s="484"/>
      <c r="AB13" s="484"/>
      <c r="AC13" s="484"/>
      <c r="AD13" s="484"/>
      <c r="AE13" s="484"/>
      <c r="AF13" s="484"/>
      <c r="AG13" s="484"/>
      <c r="AH13" s="484"/>
      <c r="AI13" s="484"/>
      <c r="AJ13" s="484"/>
      <c r="AK13" s="484"/>
      <c r="AL13" s="484"/>
      <c r="AM13" s="484"/>
      <c r="AN13" s="484"/>
    </row>
    <row r="14" spans="1:40" ht="28.15" customHeight="1" x14ac:dyDescent="0.15">
      <c r="A14" s="475"/>
      <c r="B14" s="476"/>
      <c r="C14" s="464" t="s">
        <v>103</v>
      </c>
      <c r="D14" s="464"/>
      <c r="E14" s="465"/>
      <c r="F14" s="172">
        <v>66903</v>
      </c>
      <c r="G14" s="95">
        <v>406</v>
      </c>
      <c r="H14" s="95">
        <v>66497</v>
      </c>
      <c r="I14" s="82">
        <v>143701</v>
      </c>
      <c r="J14" s="172">
        <v>67671</v>
      </c>
      <c r="K14" s="95">
        <f t="shared" si="0"/>
        <v>412</v>
      </c>
      <c r="L14" s="95">
        <v>67259</v>
      </c>
      <c r="M14" s="82">
        <v>145259</v>
      </c>
      <c r="N14" s="126">
        <f t="shared" si="1"/>
        <v>101.14793058607236</v>
      </c>
      <c r="O14" s="127">
        <f t="shared" si="2"/>
        <v>101.47783251231527</v>
      </c>
      <c r="P14" s="127">
        <f t="shared" si="3"/>
        <v>101.14591635712888</v>
      </c>
      <c r="Q14" s="128">
        <f t="shared" si="4"/>
        <v>101.08419565625849</v>
      </c>
      <c r="R14" s="70"/>
      <c r="W14" s="484"/>
      <c r="X14" s="484"/>
      <c r="Y14" s="484"/>
      <c r="Z14" s="484"/>
      <c r="AA14" s="484"/>
      <c r="AB14" s="484"/>
      <c r="AC14" s="484"/>
      <c r="AD14" s="484"/>
      <c r="AE14" s="484"/>
      <c r="AF14" s="484"/>
      <c r="AG14" s="484"/>
      <c r="AH14" s="484"/>
      <c r="AI14" s="484"/>
      <c r="AJ14" s="484"/>
      <c r="AK14" s="484"/>
      <c r="AL14" s="484"/>
      <c r="AM14" s="484"/>
      <c r="AN14" s="484"/>
    </row>
    <row r="15" spans="1:40" ht="28.15" customHeight="1" x14ac:dyDescent="0.15">
      <c r="A15" s="475"/>
      <c r="B15" s="476"/>
      <c r="C15" s="464" t="s">
        <v>104</v>
      </c>
      <c r="D15" s="464"/>
      <c r="E15" s="465"/>
      <c r="F15" s="81">
        <v>10160</v>
      </c>
      <c r="G15" s="95">
        <v>195</v>
      </c>
      <c r="H15" s="95">
        <v>9965</v>
      </c>
      <c r="I15" s="82">
        <v>58794</v>
      </c>
      <c r="J15" s="81">
        <v>10482</v>
      </c>
      <c r="K15" s="95">
        <f>J15-L15</f>
        <v>228</v>
      </c>
      <c r="L15" s="95">
        <v>10254</v>
      </c>
      <c r="M15" s="82">
        <v>60499</v>
      </c>
      <c r="N15" s="126">
        <f t="shared" si="1"/>
        <v>103.16929133858268</v>
      </c>
      <c r="O15" s="127">
        <f t="shared" si="2"/>
        <v>116.92307692307693</v>
      </c>
      <c r="P15" s="127">
        <f t="shared" si="3"/>
        <v>102.90015052684396</v>
      </c>
      <c r="Q15" s="128">
        <f t="shared" si="4"/>
        <v>102.89995577780044</v>
      </c>
      <c r="R15" s="70"/>
      <c r="W15" s="484"/>
      <c r="X15" s="484"/>
      <c r="Y15" s="484"/>
      <c r="Z15" s="484"/>
      <c r="AA15" s="484"/>
      <c r="AB15" s="484"/>
    </row>
    <row r="16" spans="1:40" ht="28.15" customHeight="1" x14ac:dyDescent="0.15">
      <c r="A16" s="475"/>
      <c r="B16" s="476"/>
      <c r="C16" s="464" t="s">
        <v>105</v>
      </c>
      <c r="D16" s="464"/>
      <c r="E16" s="465"/>
      <c r="F16" s="81">
        <v>11</v>
      </c>
      <c r="G16" s="95">
        <v>3</v>
      </c>
      <c r="H16" s="95">
        <v>8</v>
      </c>
      <c r="I16" s="82">
        <v>29</v>
      </c>
      <c r="J16" s="81">
        <v>11</v>
      </c>
      <c r="K16" s="95">
        <f>J16-L16</f>
        <v>3</v>
      </c>
      <c r="L16" s="95">
        <v>8</v>
      </c>
      <c r="M16" s="82">
        <v>31</v>
      </c>
      <c r="N16" s="126">
        <f t="shared" si="1"/>
        <v>100</v>
      </c>
      <c r="O16" s="127">
        <f t="shared" si="2"/>
        <v>100</v>
      </c>
      <c r="P16" s="127">
        <f t="shared" si="3"/>
        <v>100</v>
      </c>
      <c r="Q16" s="128">
        <f t="shared" si="4"/>
        <v>106.89655172413792</v>
      </c>
      <c r="R16" s="70"/>
    </row>
    <row r="17" spans="1:18" ht="28.15" customHeight="1" x14ac:dyDescent="0.15">
      <c r="A17" s="475"/>
      <c r="B17" s="476"/>
      <c r="C17" s="464" t="s">
        <v>106</v>
      </c>
      <c r="D17" s="464"/>
      <c r="E17" s="465"/>
      <c r="F17" s="81">
        <v>541944</v>
      </c>
      <c r="G17" s="95">
        <v>7208</v>
      </c>
      <c r="H17" s="95">
        <v>534736</v>
      </c>
      <c r="I17" s="82">
        <v>3812071</v>
      </c>
      <c r="J17" s="81">
        <f>SUM(J10:J16)</f>
        <v>544654</v>
      </c>
      <c r="K17" s="95">
        <f t="shared" si="0"/>
        <v>7207</v>
      </c>
      <c r="L17" s="95">
        <f>SUM(L10:L16)</f>
        <v>537447</v>
      </c>
      <c r="M17" s="82">
        <f>SUM(M10:M16)</f>
        <v>3906946</v>
      </c>
      <c r="N17" s="126">
        <f t="shared" si="1"/>
        <v>100.50005166585478</v>
      </c>
      <c r="O17" s="127">
        <f t="shared" si="2"/>
        <v>99.986126526082131</v>
      </c>
      <c r="P17" s="127">
        <f t="shared" si="3"/>
        <v>100.50697914484905</v>
      </c>
      <c r="Q17" s="128">
        <f t="shared" si="4"/>
        <v>102.48880464188626</v>
      </c>
      <c r="R17" s="70"/>
    </row>
    <row r="18" spans="1:18" ht="28.15" customHeight="1" x14ac:dyDescent="0.15">
      <c r="A18" s="481" t="s">
        <v>107</v>
      </c>
      <c r="B18" s="482"/>
      <c r="C18" s="482"/>
      <c r="D18" s="482"/>
      <c r="E18" s="483"/>
      <c r="F18" s="66">
        <v>15264</v>
      </c>
      <c r="G18" s="129">
        <v>51</v>
      </c>
      <c r="H18" s="129">
        <v>15213</v>
      </c>
      <c r="I18" s="80">
        <v>91278</v>
      </c>
      <c r="J18" s="66">
        <v>15926</v>
      </c>
      <c r="K18" s="129">
        <f t="shared" si="0"/>
        <v>100</v>
      </c>
      <c r="L18" s="129">
        <v>15826</v>
      </c>
      <c r="M18" s="80">
        <v>94956</v>
      </c>
      <c r="N18" s="130">
        <f t="shared" si="1"/>
        <v>104.33700209643607</v>
      </c>
      <c r="O18" s="131">
        <f t="shared" si="2"/>
        <v>196.07843137254901</v>
      </c>
      <c r="P18" s="131">
        <f t="shared" si="3"/>
        <v>104.02944849799513</v>
      </c>
      <c r="Q18" s="132">
        <f t="shared" si="4"/>
        <v>104.02944849799513</v>
      </c>
      <c r="R18" s="70"/>
    </row>
    <row r="19" spans="1:18" ht="28.15" customHeight="1" x14ac:dyDescent="0.15">
      <c r="A19" s="472" t="s">
        <v>108</v>
      </c>
      <c r="B19" s="473"/>
      <c r="C19" s="473"/>
      <c r="D19" s="473"/>
      <c r="E19" s="474"/>
      <c r="F19" s="175">
        <v>609065</v>
      </c>
      <c r="G19" s="133">
        <v>7670</v>
      </c>
      <c r="H19" s="133">
        <v>601395</v>
      </c>
      <c r="I19" s="176">
        <v>4010797</v>
      </c>
      <c r="J19" s="175">
        <f>J9+J17+J18</f>
        <v>610551</v>
      </c>
      <c r="K19" s="133">
        <f>K9+K17+K18</f>
        <v>7707</v>
      </c>
      <c r="L19" s="133">
        <f>L9+L17+L18</f>
        <v>602844</v>
      </c>
      <c r="M19" s="177">
        <f>M9+M17+M18</f>
        <v>4105694</v>
      </c>
      <c r="N19" s="134">
        <f t="shared" si="1"/>
        <v>100.2439805275299</v>
      </c>
      <c r="O19" s="135">
        <f t="shared" si="2"/>
        <v>100.48239895697523</v>
      </c>
      <c r="P19" s="135">
        <f t="shared" si="3"/>
        <v>100.2409398149303</v>
      </c>
      <c r="Q19" s="136">
        <f>M19/I19*100</f>
        <v>102.36603847065808</v>
      </c>
      <c r="R19" s="70"/>
    </row>
    <row r="20" spans="1:18" ht="19.899999999999999" customHeight="1" x14ac:dyDescent="0.15">
      <c r="A20" s="69" t="s">
        <v>109</v>
      </c>
    </row>
    <row r="21" spans="1:18" ht="19.899999999999999" customHeight="1" x14ac:dyDescent="0.15">
      <c r="A21" s="69" t="s">
        <v>110</v>
      </c>
      <c r="K21" s="77"/>
    </row>
  </sheetData>
  <mergeCells count="49">
    <mergeCell ref="W15:AB15"/>
    <mergeCell ref="W10:AB10"/>
    <mergeCell ref="AC10:AH10"/>
    <mergeCell ref="AI10:AN10"/>
    <mergeCell ref="AI11:AN11"/>
    <mergeCell ref="W14:AB14"/>
    <mergeCell ref="AC14:AH14"/>
    <mergeCell ref="AI14:AN14"/>
    <mergeCell ref="W9:AB9"/>
    <mergeCell ref="W12:AB12"/>
    <mergeCell ref="AI13:AN13"/>
    <mergeCell ref="W7:AB7"/>
    <mergeCell ref="W8:AB8"/>
    <mergeCell ref="AC7:AH7"/>
    <mergeCell ref="AI7:AN7"/>
    <mergeCell ref="AI8:AN8"/>
    <mergeCell ref="AC11:AH11"/>
    <mergeCell ref="W11:AB11"/>
    <mergeCell ref="W13:AB13"/>
    <mergeCell ref="AC13:AH13"/>
    <mergeCell ref="L6:L7"/>
    <mergeCell ref="M6:M7"/>
    <mergeCell ref="AC8:AH8"/>
    <mergeCell ref="F5:I5"/>
    <mergeCell ref="J5:M5"/>
    <mergeCell ref="N5:Q5"/>
    <mergeCell ref="N6:N8"/>
    <mergeCell ref="O6:O8"/>
    <mergeCell ref="P6:P8"/>
    <mergeCell ref="Q6:Q8"/>
    <mergeCell ref="A19:E19"/>
    <mergeCell ref="A10:A17"/>
    <mergeCell ref="B10:B17"/>
    <mergeCell ref="C10:C13"/>
    <mergeCell ref="D12:D13"/>
    <mergeCell ref="A18:E18"/>
    <mergeCell ref="C15:E15"/>
    <mergeCell ref="C16:E16"/>
    <mergeCell ref="C17:E17"/>
    <mergeCell ref="D11:E11"/>
    <mergeCell ref="A9:E9"/>
    <mergeCell ref="D10:E10"/>
    <mergeCell ref="C14:E14"/>
    <mergeCell ref="J6:J7"/>
    <mergeCell ref="K6:K7"/>
    <mergeCell ref="H6:H7"/>
    <mergeCell ref="I6:I7"/>
    <mergeCell ref="F6:F7"/>
    <mergeCell ref="G6:G7"/>
  </mergeCells>
  <phoneticPr fontId="2"/>
  <pageMargins left="0.59055118110236227" right="0.59055118110236227" top="0.59055118110236227" bottom="0.59055118110236227" header="0.51181102362204722" footer="0.31496062992125984"/>
  <pageSetup paperSize="9" firstPageNumber="3" orientation="landscape" r:id="rId1"/>
  <headerFooter alignWithMargins="0">
    <oddFooter>&amp;C&amp;10 21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N30"/>
  <sheetViews>
    <sheetView view="pageBreakPreview" zoomScaleNormal="100" zoomScaleSheetLayoutView="100" workbookViewId="0">
      <selection activeCell="I9" sqref="I9"/>
    </sheetView>
  </sheetViews>
  <sheetFormatPr defaultColWidth="8.875" defaultRowHeight="19.899999999999999" customHeight="1" x14ac:dyDescent="0.15"/>
  <cols>
    <col min="1" max="1" width="6.25" style="1" customWidth="1"/>
    <col min="2" max="2" width="4.5" style="1" customWidth="1"/>
    <col min="3" max="3" width="13.875" style="1" customWidth="1"/>
    <col min="4" max="8" width="15.75" style="1" customWidth="1"/>
    <col min="9" max="12" width="8.375" style="1" customWidth="1"/>
    <col min="13" max="16384" width="8.875" style="1"/>
  </cols>
  <sheetData>
    <row r="1" spans="1:40" ht="16.899999999999999" customHeight="1" x14ac:dyDescent="0.15">
      <c r="A1" s="190" t="s">
        <v>111</v>
      </c>
    </row>
    <row r="2" spans="1:40" ht="16.899999999999999" customHeight="1" x14ac:dyDescent="0.15"/>
    <row r="3" spans="1:40" ht="16.899999999999999" customHeight="1" x14ac:dyDescent="0.15">
      <c r="A3" s="186" t="s">
        <v>167</v>
      </c>
    </row>
    <row r="4" spans="1:40" ht="16.149999999999999" customHeight="1" x14ac:dyDescent="0.15">
      <c r="A4" s="137"/>
      <c r="B4" s="138"/>
      <c r="C4" s="139" t="s">
        <v>3</v>
      </c>
      <c r="D4" s="505" t="s">
        <v>214</v>
      </c>
      <c r="E4" s="498" t="s">
        <v>215</v>
      </c>
      <c r="F4" s="498" t="s">
        <v>216</v>
      </c>
      <c r="G4" s="498" t="s">
        <v>199</v>
      </c>
      <c r="H4" s="457" t="s">
        <v>211</v>
      </c>
      <c r="I4" s="338" t="s">
        <v>112</v>
      </c>
      <c r="J4" s="339"/>
      <c r="K4" s="339"/>
      <c r="L4" s="340"/>
    </row>
    <row r="5" spans="1:40" ht="16.149999999999999" customHeight="1" x14ac:dyDescent="0.15">
      <c r="A5" s="140" t="s">
        <v>5</v>
      </c>
      <c r="B5" s="141"/>
      <c r="C5" s="142"/>
      <c r="D5" s="460"/>
      <c r="E5" s="441"/>
      <c r="F5" s="441"/>
      <c r="G5" s="441"/>
      <c r="H5" s="509"/>
      <c r="I5" s="88">
        <v>29</v>
      </c>
      <c r="J5" s="89">
        <v>30</v>
      </c>
      <c r="K5" s="89" t="s">
        <v>200</v>
      </c>
      <c r="L5" s="90">
        <v>2</v>
      </c>
    </row>
    <row r="6" spans="1:40" ht="19.899999999999999" customHeight="1" x14ac:dyDescent="0.15">
      <c r="A6" s="492" t="s">
        <v>113</v>
      </c>
      <c r="B6" s="506"/>
      <c r="C6" s="507"/>
      <c r="D6" s="144">
        <v>12</v>
      </c>
      <c r="E6" s="144">
        <v>12</v>
      </c>
      <c r="F6" s="144">
        <v>12</v>
      </c>
      <c r="G6" s="144">
        <v>12</v>
      </c>
      <c r="H6" s="144">
        <v>12</v>
      </c>
      <c r="I6" s="145">
        <f>E6/D6*100</f>
        <v>100</v>
      </c>
      <c r="J6" s="104">
        <f t="shared" ref="I6:L10" si="0">F6/E6*100</f>
        <v>100</v>
      </c>
      <c r="K6" s="104">
        <f t="shared" si="0"/>
        <v>100</v>
      </c>
      <c r="L6" s="105">
        <f t="shared" si="0"/>
        <v>100</v>
      </c>
    </row>
    <row r="7" spans="1:40" ht="19.899999999999999" customHeight="1" x14ac:dyDescent="0.15">
      <c r="A7" s="436" t="s">
        <v>114</v>
      </c>
      <c r="B7" s="437"/>
      <c r="C7" s="146" t="s">
        <v>115</v>
      </c>
      <c r="D7" s="147">
        <v>20609</v>
      </c>
      <c r="E7" s="147">
        <v>32513</v>
      </c>
      <c r="F7" s="147">
        <v>33654</v>
      </c>
      <c r="G7" s="147">
        <v>36697</v>
      </c>
      <c r="H7" s="147">
        <v>34610</v>
      </c>
      <c r="I7" s="148">
        <f t="shared" si="0"/>
        <v>157.76117230336263</v>
      </c>
      <c r="J7" s="96">
        <f t="shared" si="0"/>
        <v>103.50936548457541</v>
      </c>
      <c r="K7" s="96">
        <f t="shared" si="0"/>
        <v>109.04201580792774</v>
      </c>
      <c r="L7" s="97">
        <f t="shared" si="0"/>
        <v>94.312886611984624</v>
      </c>
      <c r="W7" s="516">
        <v>48220</v>
      </c>
      <c r="X7" s="516"/>
      <c r="Y7" s="516"/>
      <c r="Z7" s="516"/>
      <c r="AA7" s="516"/>
      <c r="AB7" s="516"/>
      <c r="AC7" s="516">
        <v>35657</v>
      </c>
      <c r="AD7" s="516"/>
      <c r="AE7" s="516"/>
      <c r="AF7" s="516"/>
      <c r="AG7" s="516"/>
      <c r="AH7" s="516"/>
      <c r="AI7" s="516">
        <v>12563</v>
      </c>
      <c r="AJ7" s="516"/>
      <c r="AK7" s="516"/>
      <c r="AL7" s="516"/>
      <c r="AM7" s="516"/>
      <c r="AN7" s="516"/>
    </row>
    <row r="8" spans="1:40" ht="19.899999999999999" customHeight="1" x14ac:dyDescent="0.15">
      <c r="A8" s="438"/>
      <c r="B8" s="439"/>
      <c r="C8" s="146" t="s">
        <v>116</v>
      </c>
      <c r="D8" s="147">
        <v>1224727</v>
      </c>
      <c r="E8" s="147">
        <v>1273081</v>
      </c>
      <c r="F8" s="147">
        <v>1274653</v>
      </c>
      <c r="G8" s="147">
        <v>1183479</v>
      </c>
      <c r="H8" s="147">
        <v>1082221</v>
      </c>
      <c r="I8" s="148">
        <f>E8/D8*100</f>
        <v>103.94814517847651</v>
      </c>
      <c r="J8" s="96">
        <f t="shared" si="0"/>
        <v>100.12347996710342</v>
      </c>
      <c r="K8" s="96">
        <f t="shared" si="0"/>
        <v>92.847151342365336</v>
      </c>
      <c r="L8" s="97">
        <f t="shared" si="0"/>
        <v>91.4440391422239</v>
      </c>
      <c r="W8" s="516">
        <v>12542</v>
      </c>
      <c r="X8" s="516"/>
      <c r="Y8" s="516"/>
      <c r="Z8" s="516"/>
      <c r="AA8" s="516"/>
      <c r="AB8" s="516"/>
      <c r="AC8" s="516">
        <v>9032</v>
      </c>
      <c r="AD8" s="516"/>
      <c r="AE8" s="516"/>
      <c r="AF8" s="516"/>
      <c r="AG8" s="516"/>
      <c r="AH8" s="516"/>
      <c r="AI8" s="516">
        <v>3510</v>
      </c>
      <c r="AJ8" s="516"/>
      <c r="AK8" s="516"/>
      <c r="AL8" s="516"/>
      <c r="AM8" s="516"/>
      <c r="AN8" s="516"/>
    </row>
    <row r="9" spans="1:40" ht="19.899999999999999" customHeight="1" x14ac:dyDescent="0.15">
      <c r="A9" s="493" t="s">
        <v>42</v>
      </c>
      <c r="B9" s="494"/>
      <c r="C9" s="93" t="s">
        <v>16</v>
      </c>
      <c r="D9" s="94">
        <v>1245336</v>
      </c>
      <c r="E9" s="147">
        <v>1305594</v>
      </c>
      <c r="F9" s="147">
        <v>1308307</v>
      </c>
      <c r="G9" s="147">
        <v>1220176</v>
      </c>
      <c r="H9" s="147">
        <f>SUM(H7:H8)</f>
        <v>1116831</v>
      </c>
      <c r="I9" s="148">
        <f t="shared" si="0"/>
        <v>104.8386941355586</v>
      </c>
      <c r="J9" s="96">
        <f t="shared" si="0"/>
        <v>100.20779813632721</v>
      </c>
      <c r="K9" s="96">
        <f t="shared" si="0"/>
        <v>93.263737028082858</v>
      </c>
      <c r="L9" s="97">
        <f t="shared" si="0"/>
        <v>91.530320216099966</v>
      </c>
      <c r="W9" s="516">
        <f>SUM(W7:AB8)</f>
        <v>60762</v>
      </c>
      <c r="X9" s="516"/>
      <c r="Y9" s="516"/>
      <c r="Z9" s="516"/>
      <c r="AA9" s="516"/>
      <c r="AB9" s="516"/>
      <c r="AC9" s="1">
        <f>SUM(AC7:AH8)</f>
        <v>44689</v>
      </c>
      <c r="AI9" s="1">
        <f>SUM(AI7:AN8)</f>
        <v>16073</v>
      </c>
    </row>
    <row r="10" spans="1:40" ht="19.899999999999999" customHeight="1" x14ac:dyDescent="0.15">
      <c r="A10" s="343" t="s">
        <v>117</v>
      </c>
      <c r="B10" s="337"/>
      <c r="C10" s="344"/>
      <c r="D10" s="149">
        <v>12386</v>
      </c>
      <c r="E10" s="149">
        <v>12954</v>
      </c>
      <c r="F10" s="149">
        <v>12978</v>
      </c>
      <c r="G10" s="149">
        <v>12086</v>
      </c>
      <c r="H10" s="149">
        <v>11060</v>
      </c>
      <c r="I10" s="150">
        <f t="shared" si="0"/>
        <v>104.58582270305183</v>
      </c>
      <c r="J10" s="100">
        <f t="shared" si="0"/>
        <v>100.18527095877721</v>
      </c>
      <c r="K10" s="100">
        <f t="shared" si="0"/>
        <v>93.126830020033907</v>
      </c>
      <c r="L10" s="101">
        <f t="shared" si="0"/>
        <v>91.510838987257983</v>
      </c>
      <c r="W10" s="516">
        <v>362249</v>
      </c>
      <c r="X10" s="516"/>
      <c r="Y10" s="516"/>
      <c r="Z10" s="516"/>
      <c r="AA10" s="516"/>
      <c r="AB10" s="516"/>
      <c r="AC10" s="516">
        <v>29075</v>
      </c>
      <c r="AD10" s="516"/>
      <c r="AE10" s="516"/>
      <c r="AF10" s="516"/>
      <c r="AG10" s="516"/>
      <c r="AH10" s="516"/>
      <c r="AI10" s="516">
        <v>333174</v>
      </c>
      <c r="AJ10" s="516"/>
      <c r="AK10" s="516"/>
      <c r="AL10" s="516"/>
      <c r="AM10" s="516"/>
      <c r="AN10" s="516"/>
    </row>
    <row r="11" spans="1:40" ht="16.899999999999999" customHeight="1" x14ac:dyDescent="0.15">
      <c r="A11" s="1" t="s">
        <v>205</v>
      </c>
      <c r="W11" s="516">
        <v>87941</v>
      </c>
      <c r="X11" s="516"/>
      <c r="Y11" s="516"/>
      <c r="Z11" s="516"/>
      <c r="AA11" s="516"/>
      <c r="AB11" s="516"/>
      <c r="AC11" s="516">
        <v>9966</v>
      </c>
      <c r="AD11" s="516"/>
      <c r="AE11" s="516"/>
      <c r="AF11" s="516"/>
      <c r="AG11" s="516"/>
      <c r="AH11" s="516"/>
      <c r="AI11" s="516">
        <v>77975</v>
      </c>
      <c r="AJ11" s="516"/>
      <c r="AK11" s="516"/>
      <c r="AL11" s="516"/>
      <c r="AM11" s="516"/>
      <c r="AN11" s="516"/>
    </row>
    <row r="12" spans="1:40" ht="16.899999999999999" customHeight="1" x14ac:dyDescent="0.15">
      <c r="W12" s="516">
        <f>SUM(W10:AB11)</f>
        <v>450190</v>
      </c>
      <c r="X12" s="516"/>
      <c r="Y12" s="516"/>
      <c r="Z12" s="516"/>
      <c r="AA12" s="516"/>
      <c r="AB12" s="516"/>
      <c r="AC12" s="1">
        <f>SUM(AC10:AH11)</f>
        <v>39041</v>
      </c>
      <c r="AI12" s="1">
        <f>SUM(AI10:AN11)</f>
        <v>411149</v>
      </c>
    </row>
    <row r="13" spans="1:40" ht="16.899999999999999" customHeight="1" x14ac:dyDescent="0.15">
      <c r="A13" s="190" t="s">
        <v>118</v>
      </c>
      <c r="W13" s="516">
        <v>48220</v>
      </c>
      <c r="X13" s="516"/>
      <c r="Y13" s="516"/>
      <c r="Z13" s="516"/>
      <c r="AA13" s="516"/>
      <c r="AB13" s="516"/>
      <c r="AC13" s="516">
        <v>35657</v>
      </c>
      <c r="AD13" s="516"/>
      <c r="AE13" s="516"/>
      <c r="AF13" s="516"/>
      <c r="AG13" s="516"/>
      <c r="AH13" s="516"/>
      <c r="AI13" s="516">
        <v>12563</v>
      </c>
      <c r="AJ13" s="516"/>
      <c r="AK13" s="516"/>
      <c r="AL13" s="516"/>
      <c r="AM13" s="516"/>
      <c r="AN13" s="516"/>
    </row>
    <row r="14" spans="1:40" ht="16.899999999999999" customHeight="1" x14ac:dyDescent="0.15">
      <c r="W14" s="516">
        <v>12542</v>
      </c>
      <c r="X14" s="516"/>
      <c r="Y14" s="516"/>
      <c r="Z14" s="516"/>
      <c r="AA14" s="516"/>
      <c r="AB14" s="516"/>
      <c r="AC14" s="516">
        <v>9032</v>
      </c>
      <c r="AD14" s="516"/>
      <c r="AE14" s="516"/>
      <c r="AF14" s="516"/>
      <c r="AG14" s="516"/>
      <c r="AH14" s="516"/>
      <c r="AI14" s="516">
        <v>3510</v>
      </c>
      <c r="AJ14" s="516"/>
      <c r="AK14" s="516"/>
      <c r="AL14" s="516"/>
      <c r="AM14" s="516"/>
      <c r="AN14" s="516"/>
    </row>
    <row r="15" spans="1:40" ht="16.899999999999999" customHeight="1" x14ac:dyDescent="0.15">
      <c r="A15" s="186" t="s">
        <v>168</v>
      </c>
      <c r="W15" s="516">
        <f>SUM(W13:AB14)</f>
        <v>60762</v>
      </c>
      <c r="X15" s="516"/>
      <c r="Y15" s="516"/>
      <c r="Z15" s="516"/>
      <c r="AA15" s="516"/>
      <c r="AB15" s="516"/>
      <c r="AC15" s="1">
        <f>SUM(AC13:AH14)</f>
        <v>44689</v>
      </c>
      <c r="AI15" s="1">
        <f>SUM(AI13:AN14)</f>
        <v>16073</v>
      </c>
    </row>
    <row r="16" spans="1:40" ht="24" customHeight="1" x14ac:dyDescent="0.15">
      <c r="A16" s="338" t="s">
        <v>119</v>
      </c>
      <c r="B16" s="339" t="s">
        <v>19</v>
      </c>
      <c r="C16" s="498" t="s">
        <v>120</v>
      </c>
      <c r="D16" s="499" t="s">
        <v>121</v>
      </c>
      <c r="E16" s="495" t="s">
        <v>122</v>
      </c>
      <c r="F16" s="495"/>
      <c r="G16" s="498" t="s">
        <v>123</v>
      </c>
      <c r="H16" s="498" t="s">
        <v>124</v>
      </c>
      <c r="I16" s="498" t="s">
        <v>125</v>
      </c>
      <c r="J16" s="498"/>
      <c r="K16" s="498" t="s">
        <v>126</v>
      </c>
      <c r="L16" s="510"/>
    </row>
    <row r="17" spans="1:12" ht="16.149999999999999" customHeight="1" x14ac:dyDescent="0.15">
      <c r="A17" s="341"/>
      <c r="B17" s="335"/>
      <c r="C17" s="439"/>
      <c r="D17" s="500"/>
      <c r="E17" s="109" t="s">
        <v>120</v>
      </c>
      <c r="F17" s="109" t="s">
        <v>127</v>
      </c>
      <c r="G17" s="439"/>
      <c r="H17" s="439"/>
      <c r="I17" s="439"/>
      <c r="J17" s="439"/>
      <c r="K17" s="439"/>
      <c r="L17" s="444"/>
    </row>
    <row r="18" spans="1:12" ht="16.149999999999999" customHeight="1" x14ac:dyDescent="0.15">
      <c r="A18" s="343"/>
      <c r="B18" s="337"/>
      <c r="C18" s="91" t="s">
        <v>128</v>
      </c>
      <c r="D18" s="91" t="s">
        <v>129</v>
      </c>
      <c r="E18" s="91" t="s">
        <v>130</v>
      </c>
      <c r="F18" s="91" t="s">
        <v>131</v>
      </c>
      <c r="G18" s="91" t="s">
        <v>132</v>
      </c>
      <c r="H18" s="91" t="s">
        <v>133</v>
      </c>
      <c r="I18" s="328" t="s">
        <v>134</v>
      </c>
      <c r="J18" s="328"/>
      <c r="K18" s="328" t="s">
        <v>135</v>
      </c>
      <c r="L18" s="329"/>
    </row>
    <row r="19" spans="1:12" ht="19.899999999999999" customHeight="1" x14ac:dyDescent="0.15">
      <c r="A19" s="338" t="s">
        <v>136</v>
      </c>
      <c r="B19" s="86">
        <v>10</v>
      </c>
      <c r="C19" s="92">
        <v>47064338</v>
      </c>
      <c r="D19" s="92">
        <v>12554052</v>
      </c>
      <c r="E19" s="92">
        <v>445324</v>
      </c>
      <c r="F19" s="92">
        <v>673477</v>
      </c>
      <c r="G19" s="92">
        <v>173208</v>
      </c>
      <c r="H19" s="92">
        <v>334965</v>
      </c>
      <c r="I19" s="503">
        <v>1277</v>
      </c>
      <c r="J19" s="504"/>
      <c r="K19" s="514">
        <v>48120</v>
      </c>
      <c r="L19" s="515"/>
    </row>
    <row r="20" spans="1:12" ht="19.899999999999999" customHeight="1" x14ac:dyDescent="0.15">
      <c r="A20" s="341"/>
      <c r="B20" s="87">
        <v>11</v>
      </c>
      <c r="C20" s="94">
        <v>43524737</v>
      </c>
      <c r="D20" s="94">
        <v>12759540</v>
      </c>
      <c r="E20" s="94">
        <v>969227</v>
      </c>
      <c r="F20" s="94">
        <v>1384970</v>
      </c>
      <c r="G20" s="94">
        <v>171161</v>
      </c>
      <c r="H20" s="94">
        <v>269415</v>
      </c>
      <c r="I20" s="501">
        <v>1380</v>
      </c>
      <c r="J20" s="502"/>
      <c r="K20" s="408">
        <v>48162</v>
      </c>
      <c r="L20" s="417"/>
    </row>
    <row r="21" spans="1:12" ht="19.899999999999999" customHeight="1" x14ac:dyDescent="0.15">
      <c r="A21" s="341"/>
      <c r="B21" s="87">
        <v>12</v>
      </c>
      <c r="C21" s="94">
        <v>42888757</v>
      </c>
      <c r="D21" s="94">
        <v>14088476</v>
      </c>
      <c r="E21" s="94">
        <v>1310238</v>
      </c>
      <c r="F21" s="94">
        <v>1785822</v>
      </c>
      <c r="G21" s="94">
        <v>226343</v>
      </c>
      <c r="H21" s="95">
        <v>197789</v>
      </c>
      <c r="I21" s="501">
        <v>1393</v>
      </c>
      <c r="J21" s="502"/>
      <c r="K21" s="501">
        <v>48890</v>
      </c>
      <c r="L21" s="512"/>
    </row>
    <row r="22" spans="1:12" ht="19.899999999999999" customHeight="1" x14ac:dyDescent="0.15">
      <c r="A22" s="341"/>
      <c r="B22" s="108">
        <v>13</v>
      </c>
      <c r="C22" s="110">
        <v>34464066</v>
      </c>
      <c r="D22" s="110">
        <v>11650730</v>
      </c>
      <c r="E22" s="110">
        <v>1501466</v>
      </c>
      <c r="F22" s="110">
        <v>2008430</v>
      </c>
      <c r="G22" s="110">
        <v>161840</v>
      </c>
      <c r="H22" s="129">
        <v>183014</v>
      </c>
      <c r="I22" s="363">
        <v>1357</v>
      </c>
      <c r="J22" s="365"/>
      <c r="K22" s="363">
        <v>45256</v>
      </c>
      <c r="L22" s="366"/>
    </row>
    <row r="23" spans="1:12" ht="19.899999999999999" customHeight="1" x14ac:dyDescent="0.15">
      <c r="A23" s="343"/>
      <c r="B23" s="89">
        <v>14</v>
      </c>
      <c r="C23" s="98">
        <v>24699957</v>
      </c>
      <c r="D23" s="98">
        <v>8289329</v>
      </c>
      <c r="E23" s="98">
        <v>1686977</v>
      </c>
      <c r="F23" s="98">
        <v>1948783</v>
      </c>
      <c r="G23" s="98">
        <v>115576</v>
      </c>
      <c r="H23" s="99">
        <v>116339</v>
      </c>
      <c r="I23" s="496">
        <v>1322</v>
      </c>
      <c r="J23" s="497"/>
      <c r="K23" s="496">
        <v>44940</v>
      </c>
      <c r="L23" s="511"/>
    </row>
    <row r="24" spans="1:12" ht="19.899999999999999" customHeight="1" x14ac:dyDescent="0.15">
      <c r="A24" s="492" t="s">
        <v>137</v>
      </c>
      <c r="B24" s="143">
        <v>10</v>
      </c>
      <c r="C24" s="102">
        <v>5033118</v>
      </c>
      <c r="D24" s="102">
        <v>1915070</v>
      </c>
      <c r="E24" s="102">
        <v>707974</v>
      </c>
      <c r="F24" s="102">
        <v>1064021</v>
      </c>
      <c r="G24" s="102">
        <v>65679</v>
      </c>
      <c r="H24" s="103">
        <v>31702</v>
      </c>
      <c r="I24" s="513">
        <v>202</v>
      </c>
      <c r="J24" s="513"/>
      <c r="K24" s="513">
        <v>4572</v>
      </c>
      <c r="L24" s="320"/>
    </row>
    <row r="25" spans="1:12" ht="19.899999999999999" customHeight="1" x14ac:dyDescent="0.15">
      <c r="A25" s="341"/>
      <c r="B25" s="87">
        <v>11</v>
      </c>
      <c r="C25" s="94">
        <v>8571068</v>
      </c>
      <c r="D25" s="94">
        <v>2405061</v>
      </c>
      <c r="E25" s="94">
        <v>210747</v>
      </c>
      <c r="F25" s="94">
        <v>239732</v>
      </c>
      <c r="G25" s="94">
        <v>135246</v>
      </c>
      <c r="H25" s="95">
        <v>29850</v>
      </c>
      <c r="I25" s="508">
        <v>240</v>
      </c>
      <c r="J25" s="508"/>
      <c r="K25" s="508">
        <v>6457</v>
      </c>
      <c r="L25" s="275"/>
    </row>
    <row r="26" spans="1:12" ht="19.899999999999999" customHeight="1" x14ac:dyDescent="0.15">
      <c r="A26" s="341"/>
      <c r="B26" s="87">
        <v>12</v>
      </c>
      <c r="C26" s="94">
        <v>5119511</v>
      </c>
      <c r="D26" s="94">
        <v>1643737</v>
      </c>
      <c r="E26" s="94">
        <v>722939</v>
      </c>
      <c r="F26" s="94">
        <v>732100</v>
      </c>
      <c r="G26" s="94">
        <v>62054</v>
      </c>
      <c r="H26" s="95">
        <v>33686</v>
      </c>
      <c r="I26" s="501">
        <v>230</v>
      </c>
      <c r="J26" s="502"/>
      <c r="K26" s="501">
        <v>6527</v>
      </c>
      <c r="L26" s="512"/>
    </row>
    <row r="27" spans="1:12" ht="19.899999999999999" customHeight="1" x14ac:dyDescent="0.15">
      <c r="A27" s="341"/>
      <c r="B27" s="108">
        <v>13</v>
      </c>
      <c r="C27" s="94">
        <v>3716439</v>
      </c>
      <c r="D27" s="94">
        <v>956914</v>
      </c>
      <c r="E27" s="94">
        <v>160375</v>
      </c>
      <c r="F27" s="94">
        <v>184952</v>
      </c>
      <c r="G27" s="94">
        <v>44431</v>
      </c>
      <c r="H27" s="95">
        <v>31652</v>
      </c>
      <c r="I27" s="501">
        <v>199</v>
      </c>
      <c r="J27" s="502"/>
      <c r="K27" s="501">
        <v>5771</v>
      </c>
      <c r="L27" s="512"/>
    </row>
    <row r="28" spans="1:12" ht="19.899999999999999" customHeight="1" x14ac:dyDescent="0.15">
      <c r="A28" s="343"/>
      <c r="B28" s="89">
        <v>14</v>
      </c>
      <c r="C28" s="98">
        <v>4920902</v>
      </c>
      <c r="D28" s="98">
        <v>2618196</v>
      </c>
      <c r="E28" s="98">
        <v>46973</v>
      </c>
      <c r="F28" s="98">
        <v>73506</v>
      </c>
      <c r="G28" s="98">
        <v>17046</v>
      </c>
      <c r="H28" s="99">
        <v>28130</v>
      </c>
      <c r="I28" s="496">
        <v>165</v>
      </c>
      <c r="J28" s="497"/>
      <c r="K28" s="496">
        <v>8013</v>
      </c>
      <c r="L28" s="511"/>
    </row>
    <row r="29" spans="1:12" ht="19.899999999999999" customHeight="1" x14ac:dyDescent="0.15">
      <c r="A29" s="1" t="s">
        <v>138</v>
      </c>
    </row>
    <row r="30" spans="1:12" ht="19.899999999999999" customHeight="1" x14ac:dyDescent="0.15">
      <c r="A30" s="491" t="s">
        <v>139</v>
      </c>
      <c r="B30" s="491"/>
      <c r="C30" s="491"/>
      <c r="D30" s="491"/>
      <c r="E30" s="491"/>
      <c r="F30" s="491"/>
      <c r="G30" s="491"/>
      <c r="H30" s="491"/>
      <c r="I30" s="491"/>
    </row>
  </sheetData>
  <mergeCells count="65">
    <mergeCell ref="AI14:AN14"/>
    <mergeCell ref="W9:AB9"/>
    <mergeCell ref="W12:AB12"/>
    <mergeCell ref="W15:AB15"/>
    <mergeCell ref="W10:AB10"/>
    <mergeCell ref="AC10:AH10"/>
    <mergeCell ref="AI10:AN10"/>
    <mergeCell ref="AI11:AN11"/>
    <mergeCell ref="AI13:AN13"/>
    <mergeCell ref="AC11:AH11"/>
    <mergeCell ref="W11:AB11"/>
    <mergeCell ref="W13:AB13"/>
    <mergeCell ref="AC13:AH13"/>
    <mergeCell ref="W14:AB14"/>
    <mergeCell ref="AC14:AH14"/>
    <mergeCell ref="W7:AB7"/>
    <mergeCell ref="W8:AB8"/>
    <mergeCell ref="AC7:AH7"/>
    <mergeCell ref="AI7:AN7"/>
    <mergeCell ref="AI8:AN8"/>
    <mergeCell ref="AC8:AH8"/>
    <mergeCell ref="K28:L28"/>
    <mergeCell ref="I18:J18"/>
    <mergeCell ref="K18:L18"/>
    <mergeCell ref="K26:L26"/>
    <mergeCell ref="I27:J27"/>
    <mergeCell ref="K27:L27"/>
    <mergeCell ref="I24:J24"/>
    <mergeCell ref="K24:L24"/>
    <mergeCell ref="K19:L19"/>
    <mergeCell ref="I25:J25"/>
    <mergeCell ref="I26:J26"/>
    <mergeCell ref="K20:L20"/>
    <mergeCell ref="I21:J21"/>
    <mergeCell ref="K21:L21"/>
    <mergeCell ref="I22:J22"/>
    <mergeCell ref="K22:L22"/>
    <mergeCell ref="K25:L25"/>
    <mergeCell ref="I23:J23"/>
    <mergeCell ref="H4:H5"/>
    <mergeCell ref="I4:L4"/>
    <mergeCell ref="H16:H17"/>
    <mergeCell ref="I16:J17"/>
    <mergeCell ref="K16:L17"/>
    <mergeCell ref="K23:L23"/>
    <mergeCell ref="D4:D5"/>
    <mergeCell ref="E4:E5"/>
    <mergeCell ref="F4:F5"/>
    <mergeCell ref="G4:G5"/>
    <mergeCell ref="A6:C6"/>
    <mergeCell ref="A30:I30"/>
    <mergeCell ref="A24:A28"/>
    <mergeCell ref="A7:B8"/>
    <mergeCell ref="A9:B9"/>
    <mergeCell ref="E16:F16"/>
    <mergeCell ref="A10:C10"/>
    <mergeCell ref="B16:B18"/>
    <mergeCell ref="A16:A18"/>
    <mergeCell ref="A19:A23"/>
    <mergeCell ref="I28:J28"/>
    <mergeCell ref="C16:C17"/>
    <mergeCell ref="D16:D17"/>
    <mergeCell ref="G16:G17"/>
    <mergeCell ref="I20:J20"/>
    <mergeCell ref="I19:J19"/>
  </mergeCells>
  <phoneticPr fontId="2"/>
  <pageMargins left="0.59055118110236227" right="0.59055118110236227" top="0.59055118110236227" bottom="0.59055118110236227" header="0.51181102362204722" footer="0.31496062992125984"/>
  <pageSetup paperSize="9" scale="97" firstPageNumber="3" orientation="landscape" r:id="rId1"/>
  <headerFooter alignWithMargins="0">
    <oddFooter>&amp;C&amp;10 22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8"/>
  <sheetViews>
    <sheetView view="pageBreakPreview" zoomScaleNormal="100" zoomScaleSheetLayoutView="100" workbookViewId="0">
      <selection activeCell="I18" sqref="I18"/>
    </sheetView>
  </sheetViews>
  <sheetFormatPr defaultColWidth="8.875" defaultRowHeight="19.899999999999999" customHeight="1" x14ac:dyDescent="0.15"/>
  <cols>
    <col min="1" max="1" width="20.75" style="151" customWidth="1"/>
    <col min="2" max="3" width="5.75" style="151" customWidth="1"/>
    <col min="4" max="8" width="13.75" style="151" customWidth="1"/>
    <col min="9" max="12" width="8.75" style="151" customWidth="1"/>
    <col min="13" max="16384" width="8.875" style="151"/>
  </cols>
  <sheetData>
    <row r="1" spans="1:12" ht="19.899999999999999" customHeight="1" x14ac:dyDescent="0.15">
      <c r="A1" s="190" t="s">
        <v>140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9.899999999999999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899999999999999" customHeight="1" x14ac:dyDescent="0.15">
      <c r="A3" s="186" t="s">
        <v>169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9.899999999999999" customHeight="1" x14ac:dyDescent="0.15">
      <c r="A4" s="137"/>
      <c r="B4" s="138"/>
      <c r="C4" s="139" t="s">
        <v>3</v>
      </c>
      <c r="D4" s="505" t="s">
        <v>214</v>
      </c>
      <c r="E4" s="498" t="s">
        <v>215</v>
      </c>
      <c r="F4" s="498" t="s">
        <v>216</v>
      </c>
      <c r="G4" s="498" t="s">
        <v>199</v>
      </c>
      <c r="H4" s="498" t="s">
        <v>211</v>
      </c>
      <c r="I4" s="339" t="s">
        <v>141</v>
      </c>
      <c r="J4" s="339"/>
      <c r="K4" s="457"/>
      <c r="L4" s="340"/>
    </row>
    <row r="5" spans="1:12" ht="19.899999999999999" customHeight="1" x14ac:dyDescent="0.15">
      <c r="A5" s="140" t="s">
        <v>5</v>
      </c>
      <c r="B5" s="141"/>
      <c r="C5" s="142"/>
      <c r="D5" s="460"/>
      <c r="E5" s="441"/>
      <c r="F5" s="441"/>
      <c r="G5" s="441"/>
      <c r="H5" s="207"/>
      <c r="I5" s="89">
        <v>29</v>
      </c>
      <c r="J5" s="89">
        <v>30</v>
      </c>
      <c r="K5" s="89" t="s">
        <v>200</v>
      </c>
      <c r="L5" s="152">
        <v>2</v>
      </c>
    </row>
    <row r="6" spans="1:12" ht="19.899999999999999" customHeight="1" x14ac:dyDescent="0.15">
      <c r="A6" s="519" t="s">
        <v>142</v>
      </c>
      <c r="B6" s="520"/>
      <c r="C6" s="153" t="s">
        <v>32</v>
      </c>
      <c r="D6" s="102">
        <v>226</v>
      </c>
      <c r="E6" s="102">
        <v>225</v>
      </c>
      <c r="F6" s="102">
        <v>223</v>
      </c>
      <c r="G6" s="102">
        <v>223</v>
      </c>
      <c r="H6" s="102">
        <v>217</v>
      </c>
      <c r="I6" s="104">
        <f t="shared" ref="I6:J8" si="0">E6/D6*100</f>
        <v>99.557522123893804</v>
      </c>
      <c r="J6" s="104">
        <f t="shared" si="0"/>
        <v>99.111111111111114</v>
      </c>
      <c r="K6" s="104">
        <f t="shared" ref="K6:L8" si="1">G6/F6*100</f>
        <v>100</v>
      </c>
      <c r="L6" s="105">
        <f t="shared" si="1"/>
        <v>97.309417040358753</v>
      </c>
    </row>
    <row r="7" spans="1:12" ht="19.899999999999999" customHeight="1" x14ac:dyDescent="0.15">
      <c r="A7" s="521" t="s">
        <v>143</v>
      </c>
      <c r="B7" s="522"/>
      <c r="C7" s="155" t="s">
        <v>32</v>
      </c>
      <c r="D7" s="94">
        <v>5382079</v>
      </c>
      <c r="E7" s="94">
        <v>5240932</v>
      </c>
      <c r="F7" s="94">
        <v>5092489</v>
      </c>
      <c r="G7" s="94">
        <v>4971926</v>
      </c>
      <c r="H7" s="94">
        <v>3278287</v>
      </c>
      <c r="I7" s="96">
        <f t="shared" si="0"/>
        <v>97.377463244222156</v>
      </c>
      <c r="J7" s="96">
        <f t="shared" si="0"/>
        <v>97.167622094696142</v>
      </c>
      <c r="K7" s="104">
        <f t="shared" si="1"/>
        <v>97.632532932324452</v>
      </c>
      <c r="L7" s="105">
        <f t="shared" si="1"/>
        <v>65.935957212557057</v>
      </c>
    </row>
    <row r="8" spans="1:12" ht="19.899999999999999" customHeight="1" x14ac:dyDescent="0.15">
      <c r="A8" s="517" t="s">
        <v>84</v>
      </c>
      <c r="B8" s="518"/>
      <c r="C8" s="157" t="s">
        <v>144</v>
      </c>
      <c r="D8" s="98">
        <v>505717</v>
      </c>
      <c r="E8" s="98">
        <v>492097</v>
      </c>
      <c r="F8" s="98">
        <v>478514</v>
      </c>
      <c r="G8" s="98">
        <v>474627</v>
      </c>
      <c r="H8" s="98">
        <v>293005</v>
      </c>
      <c r="I8" s="100">
        <f t="shared" si="0"/>
        <v>97.306794116076773</v>
      </c>
      <c r="J8" s="100">
        <f t="shared" si="0"/>
        <v>97.239771833601907</v>
      </c>
      <c r="K8" s="100">
        <f t="shared" si="1"/>
        <v>99.187693568004278</v>
      </c>
      <c r="L8" s="101">
        <f t="shared" si="1"/>
        <v>61.733740389821904</v>
      </c>
    </row>
    <row r="9" spans="1:12" ht="19.899999999999999" customHeight="1" x14ac:dyDescent="0.15">
      <c r="A9" s="1" t="s">
        <v>145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1" spans="1:12" s="1" customFormat="1" ht="19.899999999999999" customHeight="1" x14ac:dyDescent="0.15">
      <c r="A11" s="190" t="s">
        <v>146</v>
      </c>
    </row>
    <row r="12" spans="1:12" s="1" customFormat="1" ht="19.899999999999999" customHeight="1" x14ac:dyDescent="0.15"/>
    <row r="13" spans="1:12" s="1" customFormat="1" ht="19.899999999999999" customHeight="1" x14ac:dyDescent="0.15">
      <c r="A13" s="1" t="s">
        <v>195</v>
      </c>
    </row>
    <row r="14" spans="1:12" s="1" customFormat="1" ht="19.899999999999999" customHeight="1" x14ac:dyDescent="0.15">
      <c r="A14" s="1" t="s">
        <v>196</v>
      </c>
    </row>
    <row r="15" spans="1:12" s="1" customFormat="1" ht="19.899999999999999" customHeight="1" x14ac:dyDescent="0.15"/>
    <row r="16" spans="1:12" s="1" customFormat="1" ht="19.899999999999999" customHeight="1" x14ac:dyDescent="0.15">
      <c r="A16" s="186" t="s">
        <v>170</v>
      </c>
    </row>
    <row r="17" spans="1:12" s="1" customFormat="1" ht="19.899999999999999" customHeight="1" x14ac:dyDescent="0.15">
      <c r="A17" s="137"/>
      <c r="B17" s="138"/>
      <c r="C17" s="139" t="s">
        <v>3</v>
      </c>
      <c r="D17" s="505" t="s">
        <v>214</v>
      </c>
      <c r="E17" s="498" t="s">
        <v>215</v>
      </c>
      <c r="F17" s="498" t="s">
        <v>216</v>
      </c>
      <c r="G17" s="498" t="s">
        <v>199</v>
      </c>
      <c r="H17" s="498" t="s">
        <v>211</v>
      </c>
      <c r="I17" s="339" t="s">
        <v>141</v>
      </c>
      <c r="J17" s="339"/>
      <c r="K17" s="457"/>
      <c r="L17" s="340"/>
    </row>
    <row r="18" spans="1:12" s="1" customFormat="1" ht="19.899999999999999" customHeight="1" x14ac:dyDescent="0.15">
      <c r="A18" s="140" t="s">
        <v>5</v>
      </c>
      <c r="B18" s="141"/>
      <c r="C18" s="142"/>
      <c r="D18" s="460"/>
      <c r="E18" s="441"/>
      <c r="F18" s="441"/>
      <c r="G18" s="441"/>
      <c r="H18" s="207"/>
      <c r="I18" s="89">
        <v>29</v>
      </c>
      <c r="J18" s="89">
        <v>30</v>
      </c>
      <c r="K18" s="89" t="s">
        <v>200</v>
      </c>
      <c r="L18" s="152">
        <v>2</v>
      </c>
    </row>
    <row r="19" spans="1:12" s="1" customFormat="1" ht="19.899999999999999" customHeight="1" x14ac:dyDescent="0.15">
      <c r="A19" s="158" t="s">
        <v>147</v>
      </c>
      <c r="B19" s="159" t="s">
        <v>176</v>
      </c>
      <c r="C19" s="160" t="s">
        <v>148</v>
      </c>
      <c r="D19" s="102">
        <v>180832</v>
      </c>
      <c r="E19" s="102">
        <v>175265</v>
      </c>
      <c r="F19" s="102">
        <v>170644</v>
      </c>
      <c r="G19" s="102">
        <v>167744</v>
      </c>
      <c r="H19" s="102">
        <v>166886</v>
      </c>
      <c r="I19" s="104">
        <f t="shared" ref="I19:J24" si="2">E19/D19*100</f>
        <v>96.921451955406127</v>
      </c>
      <c r="J19" s="104">
        <f t="shared" si="2"/>
        <v>97.363421105183576</v>
      </c>
      <c r="K19" s="104">
        <f>G19/F19*100</f>
        <v>98.30055554253299</v>
      </c>
      <c r="L19" s="105">
        <f>H19/G19*100</f>
        <v>99.488506295307133</v>
      </c>
    </row>
    <row r="20" spans="1:12" s="1" customFormat="1" ht="19.899999999999999" customHeight="1" x14ac:dyDescent="0.15">
      <c r="A20" s="154" t="s">
        <v>149</v>
      </c>
      <c r="B20" s="107" t="s">
        <v>177</v>
      </c>
      <c r="C20" s="155" t="s">
        <v>32</v>
      </c>
      <c r="D20" s="94">
        <v>292297</v>
      </c>
      <c r="E20" s="94">
        <v>279175</v>
      </c>
      <c r="F20" s="94">
        <v>267889</v>
      </c>
      <c r="G20" s="94">
        <v>259897</v>
      </c>
      <c r="H20" s="94">
        <v>256139</v>
      </c>
      <c r="I20" s="96">
        <f t="shared" si="2"/>
        <v>95.510730524090221</v>
      </c>
      <c r="J20" s="96">
        <f t="shared" si="2"/>
        <v>95.957374406734132</v>
      </c>
      <c r="K20" s="104">
        <f>G20/F20*100</f>
        <v>97.016674816808461</v>
      </c>
      <c r="L20" s="105">
        <f t="shared" ref="K20:L24" si="3">H20/G20*100</f>
        <v>98.554042563015358</v>
      </c>
    </row>
    <row r="21" spans="1:12" s="1" customFormat="1" ht="19.899999999999999" customHeight="1" x14ac:dyDescent="0.15">
      <c r="A21" s="154" t="s">
        <v>150</v>
      </c>
      <c r="B21" s="107" t="s">
        <v>178</v>
      </c>
      <c r="C21" s="155" t="s">
        <v>144</v>
      </c>
      <c r="D21" s="94">
        <v>25580962</v>
      </c>
      <c r="E21" s="94">
        <v>24560149</v>
      </c>
      <c r="F21" s="94">
        <v>23051465</v>
      </c>
      <c r="G21" s="180">
        <v>22251087</v>
      </c>
      <c r="H21" s="95">
        <v>22067196</v>
      </c>
      <c r="I21" s="96">
        <f t="shared" si="2"/>
        <v>96.00948158243618</v>
      </c>
      <c r="J21" s="96">
        <f t="shared" si="2"/>
        <v>93.857187104198758</v>
      </c>
      <c r="K21" s="104">
        <f>G21/F21*100</f>
        <v>96.527864931795008</v>
      </c>
      <c r="L21" s="105">
        <f t="shared" si="3"/>
        <v>99.173563970155712</v>
      </c>
    </row>
    <row r="22" spans="1:12" s="1" customFormat="1" ht="19.899999999999999" customHeight="1" x14ac:dyDescent="0.15">
      <c r="A22" s="154" t="s">
        <v>151</v>
      </c>
      <c r="B22" s="107" t="s">
        <v>179</v>
      </c>
      <c r="C22" s="155" t="s">
        <v>152</v>
      </c>
      <c r="D22" s="94">
        <v>139344.22912662823</v>
      </c>
      <c r="E22" s="147">
        <v>141463</v>
      </c>
      <c r="F22" s="147">
        <v>140132</v>
      </c>
      <c r="G22" s="147">
        <v>132649</v>
      </c>
      <c r="H22" s="183">
        <f>ROUND(H21*1000/H19,0)</f>
        <v>132229</v>
      </c>
      <c r="I22" s="96">
        <f t="shared" si="2"/>
        <v>101.52053004753168</v>
      </c>
      <c r="J22" s="96">
        <f t="shared" si="2"/>
        <v>99.05911793189739</v>
      </c>
      <c r="K22" s="104">
        <f>G22/F22*100</f>
        <v>94.660034824308511</v>
      </c>
      <c r="L22" s="105">
        <f t="shared" si="3"/>
        <v>99.683374921786069</v>
      </c>
    </row>
    <row r="23" spans="1:12" s="1" customFormat="1" ht="19.899999999999999" customHeight="1" x14ac:dyDescent="0.15">
      <c r="A23" s="154" t="s">
        <v>153</v>
      </c>
      <c r="B23" s="107" t="s">
        <v>180</v>
      </c>
      <c r="C23" s="155" t="s">
        <v>152</v>
      </c>
      <c r="D23" s="94">
        <v>84780.48376462028</v>
      </c>
      <c r="E23" s="147">
        <v>87517</v>
      </c>
      <c r="F23" s="147">
        <v>87974</v>
      </c>
      <c r="G23" s="147">
        <v>85615</v>
      </c>
      <c r="H23" s="183">
        <f>ROUND(H21*1000/H20,0)</f>
        <v>86153</v>
      </c>
      <c r="I23" s="96">
        <f t="shared" si="2"/>
        <v>103.2277667145392</v>
      </c>
      <c r="J23" s="96">
        <f t="shared" si="2"/>
        <v>100.52218426134351</v>
      </c>
      <c r="K23" s="104">
        <f t="shared" si="3"/>
        <v>97.318525928115136</v>
      </c>
      <c r="L23" s="105">
        <f>H23/G23*100</f>
        <v>100.62839455702857</v>
      </c>
    </row>
    <row r="24" spans="1:12" s="1" customFormat="1" ht="19.899999999999999" customHeight="1" x14ac:dyDescent="0.15">
      <c r="A24" s="156" t="s">
        <v>154</v>
      </c>
      <c r="B24" s="161" t="s">
        <v>181</v>
      </c>
      <c r="C24" s="157" t="s">
        <v>32</v>
      </c>
      <c r="D24" s="162">
        <v>1.643588511637839</v>
      </c>
      <c r="E24" s="163">
        <v>1.6164008582551761</v>
      </c>
      <c r="F24" s="163">
        <v>1.5928736484751662</v>
      </c>
      <c r="G24" s="163">
        <v>1.5493668924074782</v>
      </c>
      <c r="H24" s="163">
        <f>H20/H19</f>
        <v>1.5348141845331544</v>
      </c>
      <c r="I24" s="100">
        <f t="shared" si="2"/>
        <v>98.345835761800842</v>
      </c>
      <c r="J24" s="100">
        <f t="shared" si="2"/>
        <v>98.544469358584337</v>
      </c>
      <c r="K24" s="100">
        <f t="shared" si="3"/>
        <v>97.268662451077873</v>
      </c>
      <c r="L24" s="101">
        <f t="shared" si="3"/>
        <v>99.060731970869014</v>
      </c>
    </row>
    <row r="25" spans="1:12" s="1" customFormat="1" ht="19.899999999999999" customHeight="1" x14ac:dyDescent="0.15">
      <c r="A25" s="1" t="s">
        <v>174</v>
      </c>
    </row>
    <row r="26" spans="1:12" s="1" customFormat="1" ht="19.899999999999999" customHeight="1" x14ac:dyDescent="0.15">
      <c r="A26" s="1" t="s">
        <v>175</v>
      </c>
    </row>
    <row r="27" spans="1:12" s="1" customFormat="1" ht="19.899999999999999" customHeight="1" x14ac:dyDescent="0.15">
      <c r="A27" s="1" t="s">
        <v>155</v>
      </c>
    </row>
    <row r="28" spans="1:12" ht="19.899999999999999" customHeight="1" x14ac:dyDescent="0.15">
      <c r="A28" s="1"/>
    </row>
  </sheetData>
  <mergeCells count="15">
    <mergeCell ref="H4:H5"/>
    <mergeCell ref="H17:H18"/>
    <mergeCell ref="I4:L4"/>
    <mergeCell ref="D17:D18"/>
    <mergeCell ref="E17:E18"/>
    <mergeCell ref="F17:F18"/>
    <mergeCell ref="G17:G18"/>
    <mergeCell ref="I17:L17"/>
    <mergeCell ref="D4:D5"/>
    <mergeCell ref="E4:E5"/>
    <mergeCell ref="A8:B8"/>
    <mergeCell ref="F4:F5"/>
    <mergeCell ref="G4:G5"/>
    <mergeCell ref="A6:B6"/>
    <mergeCell ref="A7:B7"/>
  </mergeCells>
  <phoneticPr fontId="2"/>
  <pageMargins left="0.59055118110236227" right="0.43307086614173229" top="0.59055118110236227" bottom="0.59055118110236227" header="0.51181102362204722" footer="0.31496062992125984"/>
  <pageSetup paperSize="9" firstPageNumber="3" orientation="landscape" r:id="rId1"/>
  <headerFooter alignWithMargins="0">
    <oddFooter>&amp;C&amp;10 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第13・14表</vt:lpstr>
      <vt:lpstr>第15･16表</vt:lpstr>
      <vt:lpstr>第17表</vt:lpstr>
      <vt:lpstr>第18・19表</vt:lpstr>
      <vt:lpstr>第20表</vt:lpstr>
      <vt:lpstr>第21・22表</vt:lpstr>
      <vt:lpstr>第23・24表</vt:lpstr>
      <vt:lpstr>第13・14表!Print_Area</vt:lpstr>
      <vt:lpstr>第15･16表!Print_Area</vt:lpstr>
      <vt:lpstr>第17表!Print_Area</vt:lpstr>
      <vt:lpstr>第18・19表!Print_Area</vt:lpstr>
      <vt:lpstr>第20表!Print_Area</vt:lpstr>
      <vt:lpstr>第21・22表!Print_Area</vt:lpstr>
      <vt:lpstr>第23・24表!Print_Area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</dc:creator>
  <cp:lastModifiedBy>小野寺祥史</cp:lastModifiedBy>
  <cp:lastPrinted>2023-03-30T10:02:01Z</cp:lastPrinted>
  <dcterms:created xsi:type="dcterms:W3CDTF">2007-07-11T04:22:01Z</dcterms:created>
  <dcterms:modified xsi:type="dcterms:W3CDTF">2023-03-30T10:04:58Z</dcterms:modified>
</cp:coreProperties>
</file>